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5.xml" ContentType="application/vnd.ms-excel.controlproperties+xml"/>
  <Override PartName="/xl/drawings/drawing4.xml" ContentType="application/vnd.openxmlformats-officedocument.drawing+xml"/>
  <Override PartName="/xl/ctrlProps/ctrlProp6.xml" ContentType="application/vnd.ms-excel.controlproperties+xml"/>
  <Override PartName="/xl/drawings/drawing5.xml" ContentType="application/vnd.openxmlformats-officedocument.drawing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drawings/drawing10.xml" ContentType="application/vnd.openxmlformats-officedocument.drawing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sara2\plaza_area\事業フォルダ\00 R8年度\02 連携推進部\03 CO2ネットゼロ支援課\●省エネ再エネ推進加速化事業\00要領・要綱\プラザ\02省エネ診断\0420_順番修正\"/>
    </mc:Choice>
  </mc:AlternateContent>
  <xr:revisionPtr revIDLastSave="0" documentId="13_ncr:1_{62C6EC4A-874B-4E28-ADB0-4B10FD5D890E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作業について" sheetId="8" r:id="rId1"/>
    <sheet name="入力用_1エネルギー使用状況(使用量)" sheetId="12" r:id="rId2"/>
    <sheet name="0_表紙" sheetId="1" r:id="rId3"/>
    <sheet name="1_目次" sheetId="14" r:id="rId4"/>
    <sheet name="2_診断総括" sheetId="15" r:id="rId5"/>
    <sheet name="3_エネルギー使用状況" sheetId="16" r:id="rId6"/>
    <sheet name="4_提案一覧" sheetId="5" r:id="rId7"/>
    <sheet name="5_提案内容" sheetId="18" r:id="rId8"/>
    <sheet name="5_提案内容（例" sheetId="22" r:id="rId9"/>
    <sheet name="6_設備改善による効果_ﾀﾃ" sheetId="21" r:id="rId10"/>
    <sheet name="6_設備改善による効果_ﾖｺ" sheetId="7" r:id="rId11"/>
    <sheet name="参考）使用した係数について" sheetId="20" r:id="rId12"/>
  </sheets>
  <definedNames>
    <definedName name="_xlnm.Print_Area" localSheetId="2">'0_表紙'!$A$1:$D$34</definedName>
    <definedName name="_xlnm.Print_Area" localSheetId="3">'1_目次'!$A$1:$J$31</definedName>
    <definedName name="_xlnm.Print_Area" localSheetId="4">'2_診断総括'!$A$1:$W$34</definedName>
    <definedName name="_xlnm.Print_Area" localSheetId="5">'3_エネルギー使用状況'!$A$1:$W$37</definedName>
    <definedName name="_xlnm.Print_Area" localSheetId="6">'4_提案一覧'!$A$1:$L$23</definedName>
    <definedName name="_xlnm.Print_Area" localSheetId="7">'5_提案内容'!$A$1:$X$48</definedName>
    <definedName name="_xlnm.Print_Area" localSheetId="8">'5_提案内容（例'!$A$1:$X$48</definedName>
    <definedName name="_xlnm.Print_Area" localSheetId="9">'6_設備改善による効果_ﾀﾃ'!$A$1:$O$57</definedName>
    <definedName name="_xlnm.Print_Area" localSheetId="10">'6_設備改善による効果_ﾖｺ'!$A$1:$S$33</definedName>
    <definedName name="_xlnm.Print_Area" localSheetId="1">'入力用_1エネルギー使用状況(使用量)'!$A$1:$O$47</definedName>
    <definedName name="漁業" localSheetId="1">#REF!</definedName>
    <definedName name="漁業">#REF!</definedName>
    <definedName name="業種">#REF!</definedName>
    <definedName name="大分類" localSheetId="1">#REF!</definedName>
    <definedName name="大分類">#REF!</definedName>
    <definedName name="燃料名1">#REF!</definedName>
    <definedName name="燃料名2" localSheetId="1">'入力用_1エネルギー使用状況(使用量)'!$AZ$9:$BD$22</definedName>
    <definedName name="燃料名2">#REF!</definedName>
    <definedName name="燃料名2b">#REF!</definedName>
    <definedName name="農業・林業" localSheetId="1">#REF!</definedName>
    <definedName name="農業・林業">#REF!</definedName>
    <definedName name="用途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1" l="1"/>
  <c r="D32" i="21" l="1"/>
  <c r="E32" i="21"/>
  <c r="F32" i="21" s="1"/>
  <c r="M32" i="21" s="1"/>
  <c r="N32" i="21" s="1"/>
  <c r="D33" i="21"/>
  <c r="F33" i="21" s="1"/>
  <c r="M33" i="21" s="1"/>
  <c r="N33" i="21" s="1"/>
  <c r="E33" i="21"/>
  <c r="D34" i="21"/>
  <c r="F34" i="21" s="1"/>
  <c r="M34" i="21" s="1"/>
  <c r="N34" i="21" s="1"/>
  <c r="E34" i="21"/>
  <c r="D35" i="21"/>
  <c r="F35" i="21" s="1"/>
  <c r="M35" i="21" s="1"/>
  <c r="N35" i="21" s="1"/>
  <c r="E35" i="21"/>
  <c r="D36" i="21"/>
  <c r="F36" i="21" s="1"/>
  <c r="M36" i="21" s="1"/>
  <c r="N36" i="21" s="1"/>
  <c r="E36" i="21"/>
  <c r="D37" i="21"/>
  <c r="F37" i="21" s="1"/>
  <c r="M37" i="21" s="1"/>
  <c r="N37" i="21" s="1"/>
  <c r="E37" i="21"/>
  <c r="D38" i="21"/>
  <c r="E38" i="21"/>
  <c r="D39" i="21"/>
  <c r="E39" i="21"/>
  <c r="D40" i="21"/>
  <c r="E40" i="21"/>
  <c r="D41" i="21"/>
  <c r="E41" i="21"/>
  <c r="D42" i="21"/>
  <c r="E42" i="21"/>
  <c r="D43" i="21"/>
  <c r="E43" i="21"/>
  <c r="F38" i="21"/>
  <c r="F39" i="21"/>
  <c r="F40" i="21"/>
  <c r="M40" i="21" s="1"/>
  <c r="F41" i="21"/>
  <c r="M41" i="21" s="1"/>
  <c r="F42" i="21"/>
  <c r="M42" i="21" s="1"/>
  <c r="F43" i="21"/>
  <c r="M43" i="21" s="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38" i="21"/>
  <c r="N38" i="21"/>
  <c r="M39" i="21"/>
  <c r="C35" i="21"/>
  <c r="B35" i="21"/>
  <c r="C34" i="21"/>
  <c r="B34" i="21"/>
  <c r="C37" i="21"/>
  <c r="B37" i="21"/>
  <c r="C36" i="21"/>
  <c r="B36" i="21"/>
  <c r="C39" i="21"/>
  <c r="B39" i="21"/>
  <c r="C38" i="21"/>
  <c r="B38" i="21"/>
  <c r="F24" i="21"/>
  <c r="F23" i="21"/>
  <c r="F19" i="21"/>
  <c r="F20" i="21"/>
  <c r="F21" i="21"/>
  <c r="F22" i="21"/>
  <c r="L4" i="21"/>
  <c r="C30" i="21"/>
  <c r="C31" i="21"/>
  <c r="C32" i="21"/>
  <c r="C33" i="21"/>
  <c r="C40" i="21"/>
  <c r="C41" i="21"/>
  <c r="C42" i="21"/>
  <c r="C43" i="21"/>
  <c r="C29" i="21"/>
  <c r="B30" i="21"/>
  <c r="B31" i="21"/>
  <c r="B32" i="21"/>
  <c r="B33" i="21"/>
  <c r="B40" i="21"/>
  <c r="B41" i="21"/>
  <c r="B42" i="21"/>
  <c r="B43" i="21"/>
  <c r="B29" i="21"/>
  <c r="E30" i="21"/>
  <c r="E31" i="21"/>
  <c r="E29" i="21"/>
  <c r="D30" i="21"/>
  <c r="D31" i="21"/>
  <c r="D29" i="21"/>
  <c r="F18" i="21"/>
  <c r="F17" i="21"/>
  <c r="F16" i="21"/>
  <c r="F15" i="21"/>
  <c r="F14" i="21"/>
  <c r="F13" i="21"/>
  <c r="F12" i="21"/>
  <c r="F11" i="21"/>
  <c r="F10" i="21"/>
  <c r="P28" i="7"/>
  <c r="I42" i="12"/>
  <c r="I43" i="12"/>
  <c r="I44" i="12"/>
  <c r="I41" i="12"/>
  <c r="H42" i="12"/>
  <c r="H43" i="12"/>
  <c r="H44" i="12"/>
  <c r="H45" i="12"/>
  <c r="H41" i="12"/>
  <c r="H51" i="12"/>
  <c r="I51" i="12"/>
  <c r="G51" i="12"/>
  <c r="F51" i="12"/>
  <c r="N43" i="21" l="1"/>
  <c r="N42" i="21"/>
  <c r="N41" i="21"/>
  <c r="N40" i="21"/>
  <c r="N39" i="21"/>
  <c r="F31" i="21"/>
  <c r="M31" i="21" s="1"/>
  <c r="F30" i="21"/>
  <c r="M30" i="21" s="1"/>
  <c r="F29" i="21"/>
  <c r="M29" i="21" s="1"/>
  <c r="M11" i="21"/>
  <c r="M10" i="21"/>
  <c r="D52" i="12"/>
  <c r="N29" i="21" l="1"/>
  <c r="N31" i="21"/>
  <c r="N30" i="21"/>
  <c r="N44" i="21" l="1"/>
  <c r="I4" i="21" s="1"/>
  <c r="G4" i="21" s="1"/>
  <c r="F26" i="12"/>
  <c r="F28" i="12" s="1"/>
  <c r="V26" i="12"/>
  <c r="O26" i="12"/>
  <c r="N26" i="12"/>
  <c r="N27" i="12" s="1"/>
  <c r="M26" i="12"/>
  <c r="M27" i="12" s="1"/>
  <c r="L26" i="12"/>
  <c r="L27" i="12" s="1"/>
  <c r="K26" i="12"/>
  <c r="I26" i="12"/>
  <c r="I28" i="12" s="1"/>
  <c r="H26" i="12"/>
  <c r="H28" i="12" s="1"/>
  <c r="D26" i="12"/>
  <c r="V25" i="12"/>
  <c r="J25" i="12"/>
  <c r="V24" i="12"/>
  <c r="J24" i="12"/>
  <c r="V23" i="12"/>
  <c r="J23" i="12"/>
  <c r="V22" i="12"/>
  <c r="J22" i="12"/>
  <c r="V21" i="12"/>
  <c r="J21" i="12"/>
  <c r="J20" i="12"/>
  <c r="V19" i="12"/>
  <c r="J19" i="12"/>
  <c r="V18" i="12"/>
  <c r="J18" i="12"/>
  <c r="V17" i="12"/>
  <c r="J17" i="12"/>
  <c r="V16" i="12"/>
  <c r="J16" i="12"/>
  <c r="J15" i="12"/>
  <c r="C15" i="12"/>
  <c r="J14" i="12"/>
  <c r="N13" i="12"/>
  <c r="M13" i="12"/>
  <c r="L13" i="12"/>
  <c r="K13" i="12"/>
  <c r="K28" i="12" l="1"/>
  <c r="I27" i="12"/>
  <c r="D28" i="12"/>
  <c r="C16" i="12"/>
  <c r="D54" i="12" s="1"/>
  <c r="D53" i="12"/>
  <c r="C17" i="12"/>
  <c r="D55" i="12" s="1"/>
  <c r="B15" i="12"/>
  <c r="B16" i="12"/>
  <c r="K27" i="12"/>
  <c r="M28" i="12"/>
  <c r="N28" i="12"/>
  <c r="D27" i="12"/>
  <c r="F27" i="12"/>
  <c r="H27" i="12"/>
  <c r="J26" i="12"/>
  <c r="J28" i="12" s="1"/>
  <c r="L28" i="12"/>
  <c r="I55" i="12" l="1"/>
  <c r="H55" i="12"/>
  <c r="G55" i="12"/>
  <c r="F55" i="12"/>
  <c r="E55" i="12"/>
  <c r="I53" i="12"/>
  <c r="H53" i="12"/>
  <c r="G53" i="12"/>
  <c r="F53" i="12"/>
  <c r="E53" i="12"/>
  <c r="I54" i="12"/>
  <c r="H54" i="12"/>
  <c r="G54" i="12"/>
  <c r="F54" i="12"/>
  <c r="E54" i="12"/>
  <c r="C18" i="12"/>
  <c r="B17" i="12"/>
  <c r="J27" i="12"/>
  <c r="L30" i="12" s="1"/>
  <c r="G3" i="21" s="1"/>
  <c r="F30" i="12"/>
  <c r="K5" i="21" l="1"/>
  <c r="G5" i="21"/>
  <c r="D2" i="5"/>
  <c r="I45" i="12"/>
  <c r="B18" i="12"/>
  <c r="D56" i="12"/>
  <c r="C19" i="12"/>
  <c r="J2" i="5"/>
  <c r="M1" i="7"/>
  <c r="E8" i="7"/>
  <c r="E9" i="7"/>
  <c r="E10" i="7"/>
  <c r="E11" i="7"/>
  <c r="E12" i="7"/>
  <c r="E13" i="7"/>
  <c r="E14" i="7"/>
  <c r="E15" i="7"/>
  <c r="E16" i="7"/>
  <c r="E21" i="7"/>
  <c r="E22" i="7"/>
  <c r="E23" i="7"/>
  <c r="E24" i="7"/>
  <c r="D57" i="12" l="1"/>
  <c r="I57" i="12" s="1"/>
  <c r="H19" i="5"/>
  <c r="H20" i="5"/>
  <c r="H22" i="5"/>
  <c r="H18" i="5"/>
  <c r="H9" i="5"/>
  <c r="H10" i="5"/>
  <c r="H11" i="5"/>
  <c r="H12" i="5"/>
  <c r="H21" i="5"/>
  <c r="H8" i="5"/>
  <c r="J12" i="7"/>
  <c r="Q12" i="7"/>
  <c r="J24" i="7"/>
  <c r="Q24" i="7"/>
  <c r="J21" i="7"/>
  <c r="Q21" i="7"/>
  <c r="J8" i="7"/>
  <c r="Q8" i="7"/>
  <c r="J11" i="7"/>
  <c r="Q11" i="7"/>
  <c r="R11" i="7" s="1"/>
  <c r="J10" i="7"/>
  <c r="Q10" i="7"/>
  <c r="J9" i="7"/>
  <c r="Q9" i="7"/>
  <c r="J23" i="7"/>
  <c r="Q23" i="7"/>
  <c r="J22" i="7"/>
  <c r="Q22" i="7"/>
  <c r="Q16" i="7"/>
  <c r="J16" i="7"/>
  <c r="R16" i="7" s="1"/>
  <c r="J15" i="7"/>
  <c r="Q15" i="7"/>
  <c r="J14" i="7"/>
  <c r="Q14" i="7"/>
  <c r="Q13" i="7"/>
  <c r="J13" i="7"/>
  <c r="R13" i="7" s="1"/>
  <c r="I56" i="12"/>
  <c r="H56" i="12"/>
  <c r="G56" i="12"/>
  <c r="F56" i="12"/>
  <c r="E56" i="12"/>
  <c r="C20" i="12"/>
  <c r="D58" i="12" s="1"/>
  <c r="B19" i="12"/>
  <c r="R24" i="7"/>
  <c r="E57" i="12" l="1"/>
  <c r="F57" i="12"/>
  <c r="G57" i="12"/>
  <c r="H57" i="12"/>
  <c r="R9" i="7"/>
  <c r="R10" i="7"/>
  <c r="H13" i="5"/>
  <c r="H23" i="5"/>
  <c r="R21" i="7"/>
  <c r="R14" i="7"/>
  <c r="R15" i="7"/>
  <c r="R23" i="7"/>
  <c r="R12" i="7"/>
  <c r="R22" i="7"/>
  <c r="I58" i="12"/>
  <c r="H58" i="12"/>
  <c r="G58" i="12"/>
  <c r="F58" i="12"/>
  <c r="E58" i="12"/>
  <c r="C21" i="12"/>
  <c r="B20" i="12"/>
  <c r="E17" i="7"/>
  <c r="E18" i="7"/>
  <c r="E19" i="7"/>
  <c r="E20" i="7"/>
  <c r="E25" i="7"/>
  <c r="E26" i="7"/>
  <c r="E7" i="7"/>
  <c r="D59" i="12" l="1"/>
  <c r="J20" i="7"/>
  <c r="Q20" i="7"/>
  <c r="Q19" i="7"/>
  <c r="J19" i="7"/>
  <c r="R19" i="7" s="1"/>
  <c r="J18" i="7"/>
  <c r="Q18" i="7"/>
  <c r="J17" i="7"/>
  <c r="Q17" i="7"/>
  <c r="J7" i="7"/>
  <c r="Q7" i="7"/>
  <c r="J26" i="7"/>
  <c r="Q26" i="7"/>
  <c r="Q25" i="7"/>
  <c r="J25" i="7"/>
  <c r="B21" i="12"/>
  <c r="I59" i="12"/>
  <c r="H59" i="12"/>
  <c r="G59" i="12"/>
  <c r="F59" i="12"/>
  <c r="E59" i="12"/>
  <c r="C22" i="12"/>
  <c r="D60" i="12" s="1"/>
  <c r="R18" i="7"/>
  <c r="R8" i="7"/>
  <c r="J23" i="5"/>
  <c r="I23" i="5"/>
  <c r="G23" i="5"/>
  <c r="L22" i="5"/>
  <c r="L21" i="5"/>
  <c r="L20" i="5"/>
  <c r="L19" i="5"/>
  <c r="L18" i="5"/>
  <c r="G13" i="5"/>
  <c r="I13" i="5"/>
  <c r="J13" i="5"/>
  <c r="R26" i="7" l="1"/>
  <c r="I60" i="12"/>
  <c r="H60" i="12"/>
  <c r="G60" i="12"/>
  <c r="F60" i="12"/>
  <c r="E60" i="12"/>
  <c r="B22" i="12"/>
  <c r="C23" i="12"/>
  <c r="R7" i="7"/>
  <c r="R25" i="7"/>
  <c r="R20" i="7"/>
  <c r="R17" i="7"/>
  <c r="D61" i="12" l="1"/>
  <c r="E61" i="12" s="1"/>
  <c r="R27" i="7"/>
  <c r="N28" i="7" s="1"/>
  <c r="R28" i="7" s="1"/>
  <c r="M2" i="7" s="1"/>
  <c r="G61" i="12"/>
  <c r="F61" i="12"/>
  <c r="B23" i="12"/>
  <c r="C24" i="12"/>
  <c r="D62" i="12" s="1"/>
  <c r="H61" i="12" l="1"/>
  <c r="I61" i="12"/>
  <c r="B24" i="12"/>
  <c r="E62" i="12"/>
  <c r="I62" i="12"/>
  <c r="H62" i="12"/>
  <c r="G62" i="12"/>
  <c r="F62" i="12"/>
  <c r="C25" i="12"/>
  <c r="M3" i="7"/>
  <c r="H52" i="12" l="1"/>
  <c r="G52" i="12"/>
  <c r="F52" i="12"/>
  <c r="E52" i="12"/>
  <c r="I52" i="12"/>
  <c r="B25" i="12"/>
  <c r="D63" i="12"/>
  <c r="E63" i="12" l="1"/>
  <c r="I63" i="12"/>
  <c r="I64" i="12" s="1"/>
  <c r="H63" i="12"/>
  <c r="H64" i="12" s="1"/>
  <c r="G63" i="12"/>
  <c r="G64" i="12" s="1"/>
  <c r="F63" i="12"/>
  <c r="F64" i="12" s="1"/>
  <c r="E64" i="12" l="1"/>
  <c r="J64" i="12" s="1"/>
  <c r="J52" i="12" l="1"/>
  <c r="J55" i="12"/>
  <c r="J61" i="12"/>
  <c r="J58" i="12"/>
  <c r="J59" i="12"/>
  <c r="J56" i="12"/>
  <c r="J53" i="12"/>
  <c r="J57" i="12"/>
  <c r="J54" i="12"/>
  <c r="J60" i="12"/>
  <c r="J62" i="12"/>
  <c r="J63" i="12"/>
</calcChain>
</file>

<file path=xl/sharedStrings.xml><?xml version="1.0" encoding="utf-8"?>
<sst xmlns="http://schemas.openxmlformats.org/spreadsheetml/2006/main" count="648" uniqueCount="410">
  <si>
    <t>公益財団法人　滋賀県産業支援プラザ</t>
    <rPh sb="0" eb="6">
      <t>コウエキザイダンホウジン</t>
    </rPh>
    <rPh sb="7" eb="14">
      <t>シガケンサンギョウシエン</t>
    </rPh>
    <phoneticPr fontId="3"/>
  </si>
  <si>
    <t>CO２ネットゼロ支援室</t>
    <rPh sb="8" eb="11">
      <t>シエンシツ</t>
    </rPh>
    <phoneticPr fontId="3"/>
  </si>
  <si>
    <t>使用
電力量
計</t>
    <rPh sb="0" eb="2">
      <t>シヨウ</t>
    </rPh>
    <rPh sb="3" eb="5">
      <t>デンリョク</t>
    </rPh>
    <rPh sb="5" eb="6">
      <t>リョウ</t>
    </rPh>
    <rPh sb="7" eb="8">
      <t>ケイ</t>
    </rPh>
    <phoneticPr fontId="3"/>
  </si>
  <si>
    <t>上水道</t>
    <rPh sb="0" eb="3">
      <t>ジョウスイドウ</t>
    </rPh>
    <phoneticPr fontId="9"/>
  </si>
  <si>
    <t>電力量</t>
    <rPh sb="0" eb="2">
      <t>デンリョク</t>
    </rPh>
    <rPh sb="2" eb="3">
      <t>リョウ</t>
    </rPh>
    <phoneticPr fontId="9"/>
  </si>
  <si>
    <t>発電量</t>
    <rPh sb="0" eb="3">
      <t>ハツデンリョウ</t>
    </rPh>
    <phoneticPr fontId="3"/>
  </si>
  <si>
    <t>うち
売電量</t>
    <rPh sb="3" eb="5">
      <t>バイデン</t>
    </rPh>
    <rPh sb="5" eb="6">
      <t>リョウ</t>
    </rPh>
    <phoneticPr fontId="3"/>
  </si>
  <si>
    <t>年</t>
    <rPh sb="0" eb="1">
      <t>ネン</t>
    </rPh>
    <phoneticPr fontId="9"/>
  </si>
  <si>
    <t>月</t>
    <rPh sb="0" eb="1">
      <t>ツキ</t>
    </rPh>
    <phoneticPr fontId="9"/>
  </si>
  <si>
    <t>kWh</t>
    <phoneticPr fontId="9"/>
  </si>
  <si>
    <t>kW</t>
    <phoneticPr fontId="9"/>
  </si>
  <si>
    <t>㎥</t>
    <phoneticPr fontId="9"/>
  </si>
  <si>
    <t>エネルギー
換算</t>
    <rPh sb="6" eb="8">
      <t>カンサン</t>
    </rPh>
    <phoneticPr fontId="12"/>
  </si>
  <si>
    <t>単位</t>
    <rPh sb="0" eb="2">
      <t>タンイ</t>
    </rPh>
    <phoneticPr fontId="3"/>
  </si>
  <si>
    <t>ガソリン</t>
    <phoneticPr fontId="12"/>
  </si>
  <si>
    <t>灯油</t>
    <rPh sb="0" eb="2">
      <t>トウユ</t>
    </rPh>
    <phoneticPr fontId="12"/>
  </si>
  <si>
    <t>軽油</t>
    <rPh sb="0" eb="2">
      <t>ケイユ</t>
    </rPh>
    <phoneticPr fontId="12"/>
  </si>
  <si>
    <t>A重油</t>
    <rPh sb="1" eb="3">
      <t>ジュウユ</t>
    </rPh>
    <phoneticPr fontId="12"/>
  </si>
  <si>
    <t>kg</t>
    <phoneticPr fontId="12"/>
  </si>
  <si>
    <t>t</t>
    <phoneticPr fontId="12"/>
  </si>
  <si>
    <t>㎥</t>
    <phoneticPr fontId="12"/>
  </si>
  <si>
    <t>都市ガス</t>
    <rPh sb="0" eb="2">
      <t>トシ</t>
    </rPh>
    <phoneticPr fontId="12"/>
  </si>
  <si>
    <t>LNG</t>
    <phoneticPr fontId="12"/>
  </si>
  <si>
    <t>合計</t>
    <rPh sb="0" eb="2">
      <t>ゴウケイ</t>
    </rPh>
    <phoneticPr fontId="9"/>
  </si>
  <si>
    <t>－</t>
    <phoneticPr fontId="9"/>
  </si>
  <si>
    <t>熱量(GJ)</t>
    <rPh sb="0" eb="2">
      <t>ネツリョウ</t>
    </rPh>
    <phoneticPr fontId="3"/>
  </si>
  <si>
    <t>原油(kL)</t>
    <phoneticPr fontId="9"/>
  </si>
  <si>
    <t>熱量換算：</t>
    <rPh sb="0" eb="2">
      <t>ネツリョウ</t>
    </rPh>
    <rPh sb="2" eb="4">
      <t>カンザン</t>
    </rPh>
    <phoneticPr fontId="3"/>
  </si>
  <si>
    <t>GJ</t>
    <phoneticPr fontId="3"/>
  </si>
  <si>
    <t>原油換算：</t>
    <rPh sb="0" eb="4">
      <t>ゲンユカンザン</t>
    </rPh>
    <phoneticPr fontId="3"/>
  </si>
  <si>
    <t>ｋL</t>
    <phoneticPr fontId="3"/>
  </si>
  <si>
    <t>■</t>
    <phoneticPr fontId="3"/>
  </si>
  <si>
    <t>合計</t>
    <rPh sb="0" eb="2">
      <t>ゴウケイ</t>
    </rPh>
    <phoneticPr fontId="3"/>
  </si>
  <si>
    <t>エネルギー使用状況</t>
    <rPh sb="5" eb="9">
      <t>シヨウジョウキョウ</t>
    </rPh>
    <phoneticPr fontId="3"/>
  </si>
  <si>
    <t>①</t>
    <phoneticPr fontId="3"/>
  </si>
  <si>
    <t>・</t>
    <phoneticPr fontId="3"/>
  </si>
  <si>
    <t>ヒアリングを行ったうえで数値が異なっている場合は、改めて正しい数字を入力して下さい。</t>
    <rPh sb="6" eb="7">
      <t>オコナ</t>
    </rPh>
    <rPh sb="12" eb="14">
      <t>スウチ</t>
    </rPh>
    <rPh sb="15" eb="16">
      <t>コト</t>
    </rPh>
    <rPh sb="21" eb="23">
      <t>バアイ</t>
    </rPh>
    <rPh sb="25" eb="26">
      <t>アラタ</t>
    </rPh>
    <rPh sb="28" eb="29">
      <t>タダ</t>
    </rPh>
    <rPh sb="31" eb="33">
      <t>スウジ</t>
    </rPh>
    <rPh sb="34" eb="36">
      <t>ニュウリョク</t>
    </rPh>
    <rPh sb="38" eb="39">
      <t>クダ</t>
    </rPh>
    <phoneticPr fontId="3"/>
  </si>
  <si>
    <t>設備名称</t>
    <rPh sb="0" eb="4">
      <t>セツビメイショウ</t>
    </rPh>
    <phoneticPr fontId="3"/>
  </si>
  <si>
    <t>は必須入力</t>
    <rPh sb="1" eb="5">
      <t>ヒッスニュウリョク</t>
    </rPh>
    <phoneticPr fontId="3"/>
  </si>
  <si>
    <t>は必要に応じて入力</t>
    <rPh sb="1" eb="3">
      <t>ヒツヨウ</t>
    </rPh>
    <rPh sb="4" eb="5">
      <t>オウ</t>
    </rPh>
    <rPh sb="7" eb="9">
      <t>ニュウリョク</t>
    </rPh>
    <phoneticPr fontId="3"/>
  </si>
  <si>
    <t>プルダウン選択</t>
    <rPh sb="5" eb="7">
      <t>センタク</t>
    </rPh>
    <phoneticPr fontId="3"/>
  </si>
  <si>
    <t>は数式が入っています（セルの保護はしていません）</t>
    <rPh sb="1" eb="3">
      <t>スウシキ</t>
    </rPh>
    <rPh sb="4" eb="5">
      <t>ハイ</t>
    </rPh>
    <rPh sb="14" eb="16">
      <t>ホゴ</t>
    </rPh>
    <phoneticPr fontId="3"/>
  </si>
  <si>
    <t>提案１</t>
    <rPh sb="0" eb="2">
      <t>テイアン</t>
    </rPh>
    <phoneticPr fontId="3"/>
  </si>
  <si>
    <t>提案２</t>
    <rPh sb="0" eb="2">
      <t>テイアン</t>
    </rPh>
    <phoneticPr fontId="3"/>
  </si>
  <si>
    <t>提案３</t>
    <rPh sb="0" eb="2">
      <t>テイアン</t>
    </rPh>
    <phoneticPr fontId="3"/>
  </si>
  <si>
    <t>提案４</t>
    <rPh sb="0" eb="2">
      <t>テイアン</t>
    </rPh>
    <phoneticPr fontId="3"/>
  </si>
  <si>
    <t>提案５</t>
    <rPh sb="0" eb="2">
      <t>テイアン</t>
    </rPh>
    <phoneticPr fontId="3"/>
  </si>
  <si>
    <t>提案内容</t>
    <rPh sb="0" eb="4">
      <t>テイアンナイヨウ</t>
    </rPh>
    <phoneticPr fontId="3"/>
  </si>
  <si>
    <t>削減量</t>
    <rPh sb="0" eb="3">
      <t>サクゲンリョウ</t>
    </rPh>
    <phoneticPr fontId="3"/>
  </si>
  <si>
    <t>削減額</t>
    <rPh sb="0" eb="3">
      <t>サクゲンガク</t>
    </rPh>
    <phoneticPr fontId="3"/>
  </si>
  <si>
    <t>投資額</t>
    <rPh sb="0" eb="3">
      <t>トウシガク</t>
    </rPh>
    <phoneticPr fontId="3"/>
  </si>
  <si>
    <t>t-CO2</t>
    <phoneticPr fontId="3"/>
  </si>
  <si>
    <t>（千円）</t>
    <rPh sb="1" eb="3">
      <t>センエン</t>
    </rPh>
    <phoneticPr fontId="3"/>
  </si>
  <si>
    <t>（年）</t>
    <rPh sb="1" eb="2">
      <t>ネン</t>
    </rPh>
    <phoneticPr fontId="3"/>
  </si>
  <si>
    <r>
      <t>CO</t>
    </r>
    <r>
      <rPr>
        <sz val="6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2"/>
        <scheme val="minor"/>
      </rPr>
      <t>削減量</t>
    </r>
    <rPh sb="3" eb="6">
      <t>サクゲンリョウ</t>
    </rPh>
    <phoneticPr fontId="3"/>
  </si>
  <si>
    <t>削減率</t>
    <rPh sb="0" eb="3">
      <t>サクゲンリツ</t>
    </rPh>
    <phoneticPr fontId="3"/>
  </si>
  <si>
    <t>（GJ）</t>
    <phoneticPr fontId="3"/>
  </si>
  <si>
    <t>（％）</t>
    <phoneticPr fontId="3"/>
  </si>
  <si>
    <t>■省エネルギー改善提案一覧</t>
    <rPh sb="1" eb="2">
      <t>ショウ</t>
    </rPh>
    <rPh sb="7" eb="11">
      <t>カイゼンテイアン</t>
    </rPh>
    <rPh sb="11" eb="13">
      <t>イチラン</t>
    </rPh>
    <phoneticPr fontId="3"/>
  </si>
  <si>
    <t>【運用改善】</t>
    <rPh sb="1" eb="5">
      <t>ウンヨウカイゼン</t>
    </rPh>
    <phoneticPr fontId="3"/>
  </si>
  <si>
    <t>【設備改善】</t>
    <rPh sb="1" eb="3">
      <t>セツビ</t>
    </rPh>
    <rPh sb="3" eb="5">
      <t>カイゼン</t>
    </rPh>
    <phoneticPr fontId="3"/>
  </si>
  <si>
    <t>メーカー</t>
    <phoneticPr fontId="9"/>
  </si>
  <si>
    <t>型番</t>
    <phoneticPr fontId="9"/>
  </si>
  <si>
    <t>回収年</t>
    <rPh sb="0" eb="2">
      <t>カイシュウ</t>
    </rPh>
    <rPh sb="2" eb="3">
      <t>ネン</t>
    </rPh>
    <phoneticPr fontId="3"/>
  </si>
  <si>
    <t>階数</t>
    <rPh sb="0" eb="2">
      <t>カイスウ</t>
    </rPh>
    <phoneticPr fontId="9"/>
  </si>
  <si>
    <t>設置場所</t>
    <rPh sb="0" eb="2">
      <t>セッチ</t>
    </rPh>
    <rPh sb="2" eb="4">
      <t>バショ</t>
    </rPh>
    <phoneticPr fontId="9"/>
  </si>
  <si>
    <t>現状</t>
    <rPh sb="0" eb="2">
      <t>ゲンジョウ</t>
    </rPh>
    <phoneticPr fontId="3"/>
  </si>
  <si>
    <t>稼働
日数</t>
    <rPh sb="0" eb="2">
      <t>カドウ</t>
    </rPh>
    <rPh sb="3" eb="5">
      <t>ニッスウ</t>
    </rPh>
    <phoneticPr fontId="3"/>
  </si>
  <si>
    <t>消費電力（W）</t>
    <rPh sb="0" eb="4">
      <t>ショウヒデンリョク</t>
    </rPh>
    <phoneticPr fontId="9"/>
  </si>
  <si>
    <t>消費電力
（ｋWh）</t>
    <rPh sb="0" eb="4">
      <t>ショウヒデンリョク</t>
    </rPh>
    <phoneticPr fontId="9"/>
  </si>
  <si>
    <t>稼働
時間</t>
    <rPh sb="0" eb="2">
      <t>カドウ</t>
    </rPh>
    <rPh sb="3" eb="5">
      <t>ジカン</t>
    </rPh>
    <phoneticPr fontId="3"/>
  </si>
  <si>
    <t>１日当たり</t>
    <rPh sb="1" eb="3">
      <t>ニチア</t>
    </rPh>
    <phoneticPr fontId="3"/>
  </si>
  <si>
    <t>年間</t>
    <rPh sb="0" eb="2">
      <t>ネンカン</t>
    </rPh>
    <phoneticPr fontId="3"/>
  </si>
  <si>
    <t>ｋWh</t>
    <phoneticPr fontId="12"/>
  </si>
  <si>
    <t>トイレ</t>
    <phoneticPr fontId="3"/>
  </si>
  <si>
    <t>設備名称</t>
    <rPh sb="0" eb="2">
      <t>セツビ</t>
    </rPh>
    <rPh sb="2" eb="4">
      <t>メイショウ</t>
    </rPh>
    <phoneticPr fontId="3"/>
  </si>
  <si>
    <t>更新後</t>
    <rPh sb="0" eb="3">
      <t>コウシンゴ</t>
    </rPh>
    <phoneticPr fontId="3"/>
  </si>
  <si>
    <t>省エネ診断共通フォーマット　マニュアル</t>
    <rPh sb="0" eb="1">
      <t>ショウ</t>
    </rPh>
    <rPh sb="3" eb="5">
      <t>シンダン</t>
    </rPh>
    <rPh sb="5" eb="7">
      <t>キョウツウ</t>
    </rPh>
    <phoneticPr fontId="3"/>
  </si>
  <si>
    <t>0_表紙</t>
  </si>
  <si>
    <t>4_提案一覧</t>
  </si>
  <si>
    <t>LED照明</t>
    <rPh sb="3" eb="5">
      <t>ショウメイ</t>
    </rPh>
    <phoneticPr fontId="3"/>
  </si>
  <si>
    <t>※</t>
    <phoneticPr fontId="3"/>
  </si>
  <si>
    <t>省エネ・再エネ等設備導入加速化補助金のうち、省エネ設備の更新を申請される際には「削減量の根拠資料」としてご利用頂けます。</t>
    <rPh sb="0" eb="1">
      <t>ショウ</t>
    </rPh>
    <rPh sb="4" eb="5">
      <t>サイ</t>
    </rPh>
    <rPh sb="7" eb="8">
      <t>ナド</t>
    </rPh>
    <rPh sb="8" eb="10">
      <t>セツビ</t>
    </rPh>
    <rPh sb="10" eb="15">
      <t>ドウニュウカソクカ</t>
    </rPh>
    <rPh sb="15" eb="18">
      <t>ホジョキン</t>
    </rPh>
    <rPh sb="22" eb="23">
      <t>ショウ</t>
    </rPh>
    <rPh sb="25" eb="27">
      <t>セツビ</t>
    </rPh>
    <rPh sb="28" eb="30">
      <t>コウシン</t>
    </rPh>
    <rPh sb="31" eb="33">
      <t>シンセイ</t>
    </rPh>
    <rPh sb="36" eb="37">
      <t>サイ</t>
    </rPh>
    <rPh sb="40" eb="42">
      <t>サクゲン</t>
    </rPh>
    <rPh sb="42" eb="43">
      <t>リョウ</t>
    </rPh>
    <rPh sb="44" eb="48">
      <t>コンキョシリョウ</t>
    </rPh>
    <rPh sb="53" eb="55">
      <t>リヨウ</t>
    </rPh>
    <rPh sb="55" eb="56">
      <t>イタダ</t>
    </rPh>
    <phoneticPr fontId="3"/>
  </si>
  <si>
    <t>こちらのページは入力用です。</t>
    <rPh sb="8" eb="11">
      <t>ニュウリョクヨウ</t>
    </rPh>
    <phoneticPr fontId="3"/>
  </si>
  <si>
    <r>
      <t xml:space="preserve">年月
西暦
</t>
    </r>
    <r>
      <rPr>
        <sz val="9"/>
        <rFont val="ＭＳ Ｐ明朝"/>
        <family val="1"/>
        <charset val="128"/>
      </rPr>
      <t>（下2桁）</t>
    </r>
    <r>
      <rPr>
        <sz val="10"/>
        <rFont val="ＭＳ Ｐ明朝"/>
        <family val="1"/>
        <charset val="128"/>
      </rPr>
      <t xml:space="preserve">
</t>
    </r>
    <r>
      <rPr>
        <vertAlign val="superscript"/>
        <sz val="10"/>
        <rFont val="ＭＳ Ｐ明朝"/>
        <family val="1"/>
        <charset val="128"/>
      </rPr>
      <t>※1</t>
    </r>
    <rPh sb="0" eb="2">
      <t>ネンゲツ</t>
    </rPh>
    <rPh sb="4" eb="6">
      <t>セイレキ</t>
    </rPh>
    <rPh sb="8" eb="9">
      <t>シタ</t>
    </rPh>
    <rPh sb="10" eb="11">
      <t>ケタ</t>
    </rPh>
    <phoneticPr fontId="9"/>
  </si>
  <si>
    <r>
      <t>購入電力（契約1）</t>
    </r>
    <r>
      <rPr>
        <vertAlign val="superscript"/>
        <sz val="10"/>
        <rFont val="ＭＳ Ｐ明朝"/>
        <family val="1"/>
        <charset val="128"/>
      </rPr>
      <t>※２</t>
    </r>
    <rPh sb="0" eb="2">
      <t>コウニュウ</t>
    </rPh>
    <rPh sb="2" eb="4">
      <t>デンリョク</t>
    </rPh>
    <rPh sb="5" eb="7">
      <t>ケイヤク</t>
    </rPh>
    <phoneticPr fontId="9"/>
  </si>
  <si>
    <r>
      <t>購入電力（契約2）</t>
    </r>
    <r>
      <rPr>
        <vertAlign val="superscript"/>
        <sz val="10"/>
        <rFont val="ＭＳ Ｐ明朝"/>
        <family val="1"/>
        <charset val="128"/>
      </rPr>
      <t>※２</t>
    </r>
    <rPh sb="0" eb="2">
      <t>コウニュウ</t>
    </rPh>
    <rPh sb="2" eb="4">
      <t>デンリョク</t>
    </rPh>
    <rPh sb="5" eb="7">
      <t>ケイヤク</t>
    </rPh>
    <phoneticPr fontId="9"/>
  </si>
  <si>
    <r>
      <t>発電電力</t>
    </r>
    <r>
      <rPr>
        <vertAlign val="superscript"/>
        <sz val="10"/>
        <rFont val="ＭＳ Ｐ明朝"/>
        <family val="1"/>
        <charset val="128"/>
      </rPr>
      <t>※4</t>
    </r>
    <rPh sb="0" eb="4">
      <t>ハツデンデンリョク</t>
    </rPh>
    <phoneticPr fontId="9"/>
  </si>
  <si>
    <r>
      <t>ガス</t>
    </r>
    <r>
      <rPr>
        <vertAlign val="superscript"/>
        <sz val="10"/>
        <rFont val="ＭＳ Ｐ明朝"/>
        <family val="1"/>
        <charset val="128"/>
      </rPr>
      <t>※5</t>
    </r>
    <phoneticPr fontId="9"/>
  </si>
  <si>
    <r>
      <t>その他燃料</t>
    </r>
    <r>
      <rPr>
        <vertAlign val="superscript"/>
        <sz val="10"/>
        <rFont val="ＭＳ Ｐ明朝"/>
        <family val="1"/>
        <charset val="128"/>
      </rPr>
      <t>※5</t>
    </r>
    <rPh sb="2" eb="3">
      <t>タ</t>
    </rPh>
    <rPh sb="3" eb="5">
      <t>ネンリョウ</t>
    </rPh>
    <phoneticPr fontId="9"/>
  </si>
  <si>
    <r>
      <t xml:space="preserve">最大
電力
</t>
    </r>
    <r>
      <rPr>
        <sz val="8"/>
        <rFont val="ＭＳ Ｐ明朝"/>
        <family val="1"/>
        <charset val="128"/>
      </rPr>
      <t>※3</t>
    </r>
    <rPh sb="0" eb="2">
      <t>サイダイ</t>
    </rPh>
    <rPh sb="3" eb="5">
      <t>デンリョク</t>
    </rPh>
    <phoneticPr fontId="9"/>
  </si>
  <si>
    <r>
      <t>熱量</t>
    </r>
    <r>
      <rPr>
        <b/>
        <sz val="12"/>
        <rFont val="Yu Gothic"/>
        <family val="3"/>
        <charset val="128"/>
        <scheme val="minor"/>
      </rPr>
      <t>[GJ]</t>
    </r>
    <rPh sb="0" eb="2">
      <t>ネツリョウ</t>
    </rPh>
    <phoneticPr fontId="12"/>
  </si>
  <si>
    <r>
      <t>原油</t>
    </r>
    <r>
      <rPr>
        <b/>
        <sz val="12"/>
        <rFont val="Yu Gothic"/>
        <family val="3"/>
        <charset val="128"/>
        <scheme val="minor"/>
      </rPr>
      <t>[kL]</t>
    </r>
    <rPh sb="0" eb="2">
      <t>ゲンユ</t>
    </rPh>
    <phoneticPr fontId="12"/>
  </si>
  <si>
    <t>L</t>
    <phoneticPr fontId="12"/>
  </si>
  <si>
    <r>
      <t xml:space="preserve">LPG
 </t>
    </r>
    <r>
      <rPr>
        <sz val="8"/>
        <rFont val="Yu Gothic"/>
        <family val="3"/>
        <charset val="128"/>
        <scheme val="minor"/>
      </rPr>
      <t>(kg表記)</t>
    </r>
    <rPh sb="8" eb="10">
      <t>ヒョウキ</t>
    </rPh>
    <phoneticPr fontId="12"/>
  </si>
  <si>
    <r>
      <t xml:space="preserve">LPG
 </t>
    </r>
    <r>
      <rPr>
        <sz val="8"/>
        <rFont val="Yu Gothic"/>
        <family val="3"/>
        <charset val="128"/>
        <scheme val="minor"/>
      </rPr>
      <t>(t表記)</t>
    </r>
    <rPh sb="7" eb="9">
      <t>ヒョウキ</t>
    </rPh>
    <phoneticPr fontId="12"/>
  </si>
  <si>
    <r>
      <t xml:space="preserve">LPG
 </t>
    </r>
    <r>
      <rPr>
        <sz val="8"/>
        <rFont val="Yu Gothic"/>
        <family val="3"/>
        <charset val="128"/>
        <scheme val="minor"/>
      </rPr>
      <t>(㎥表記)</t>
    </r>
    <rPh sb="7" eb="9">
      <t>ヒョウキ</t>
    </rPh>
    <phoneticPr fontId="12"/>
  </si>
  <si>
    <r>
      <t xml:space="preserve">電気 </t>
    </r>
    <r>
      <rPr>
        <sz val="8"/>
        <rFont val="Yu Gothic"/>
        <family val="3"/>
        <charset val="128"/>
        <scheme val="minor"/>
      </rPr>
      <t>関西電力(基礎)</t>
    </r>
    <rPh sb="0" eb="2">
      <t>デンキ</t>
    </rPh>
    <phoneticPr fontId="12"/>
  </si>
  <si>
    <t>台</t>
    <rPh sb="0" eb="1">
      <t>ダイ</t>
    </rPh>
    <phoneticPr fontId="9"/>
  </si>
  <si>
    <t>備考</t>
    <rPh sb="0" eb="2">
      <t>ビコウ</t>
    </rPh>
    <phoneticPr fontId="3"/>
  </si>
  <si>
    <t>削減量
(ｋWh)</t>
    <rPh sb="0" eb="3">
      <t>サクゲンリョウ</t>
    </rPh>
    <phoneticPr fontId="3"/>
  </si>
  <si>
    <t>計：</t>
    <rPh sb="0" eb="1">
      <t>ケイ</t>
    </rPh>
    <phoneticPr fontId="3"/>
  </si>
  <si>
    <t>補助事業実施前のエネルギー使用量</t>
    <rPh sb="0" eb="4">
      <t>ホジョジギョウ</t>
    </rPh>
    <rPh sb="4" eb="7">
      <t>ジッシマエ</t>
    </rPh>
    <rPh sb="13" eb="16">
      <t>シヨウリョウ</t>
    </rPh>
    <phoneticPr fontId="3"/>
  </si>
  <si>
    <t>補助事業による削減量</t>
    <rPh sb="0" eb="4">
      <t>ホジョジギョウ</t>
    </rPh>
    <rPh sb="7" eb="10">
      <t>サクゲンリョウ</t>
    </rPh>
    <phoneticPr fontId="3"/>
  </si>
  <si>
    <t>(A)</t>
    <phoneticPr fontId="3"/>
  </si>
  <si>
    <t>(B)</t>
    <phoneticPr fontId="3"/>
  </si>
  <si>
    <t>(B)/(A)</t>
    <phoneticPr fontId="3"/>
  </si>
  <si>
    <t>％</t>
    <phoneticPr fontId="3"/>
  </si>
  <si>
    <t>※2  電力契約が３つ以上ある場合は、別紙で添付いただくか、合算して記載してください。</t>
    <rPh sb="11" eb="13">
      <t>イジョウ</t>
    </rPh>
    <rPh sb="19" eb="21">
      <t>ベッシ</t>
    </rPh>
    <rPh sb="22" eb="24">
      <t>テンプ</t>
    </rPh>
    <rPh sb="30" eb="32">
      <t>ガッサン</t>
    </rPh>
    <phoneticPr fontId="9"/>
  </si>
  <si>
    <t>（選択）</t>
    <rPh sb="1" eb="3">
      <t>センタク</t>
    </rPh>
    <phoneticPr fontId="3"/>
  </si>
  <si>
    <t>-</t>
    <phoneticPr fontId="3"/>
  </si>
  <si>
    <t>※1  年月の一番上の欄(黄色の欄)には、記載する期間のうち一番最初の年月を入力してください。</t>
    <rPh sb="4" eb="5">
      <t>ネン</t>
    </rPh>
    <rPh sb="5" eb="6">
      <t>ツキ</t>
    </rPh>
    <rPh sb="7" eb="9">
      <t>イチバン</t>
    </rPh>
    <rPh sb="9" eb="10">
      <t>ウエ</t>
    </rPh>
    <rPh sb="11" eb="12">
      <t>ラン</t>
    </rPh>
    <rPh sb="13" eb="15">
      <t>キイロ</t>
    </rPh>
    <rPh sb="16" eb="17">
      <t>ラン</t>
    </rPh>
    <rPh sb="21" eb="23">
      <t>キサイ</t>
    </rPh>
    <rPh sb="25" eb="27">
      <t>キカン</t>
    </rPh>
    <rPh sb="30" eb="32">
      <t>イチバン</t>
    </rPh>
    <rPh sb="32" eb="34">
      <t>サイショ</t>
    </rPh>
    <rPh sb="35" eb="37">
      <t>ネンゲツ</t>
    </rPh>
    <rPh sb="38" eb="40">
      <t>ニュウリョク</t>
    </rPh>
    <phoneticPr fontId="9"/>
  </si>
  <si>
    <t>※3　高圧受電の契約をしている場合は、１か月の最大のデマンド値を入力してください。</t>
    <rPh sb="3" eb="5">
      <t>コウアツ</t>
    </rPh>
    <rPh sb="5" eb="7">
      <t>ジュデン</t>
    </rPh>
    <rPh sb="8" eb="10">
      <t>ケイヤク</t>
    </rPh>
    <rPh sb="15" eb="17">
      <t>バアイ</t>
    </rPh>
    <rPh sb="21" eb="22">
      <t>ゲツ</t>
    </rPh>
    <rPh sb="23" eb="25">
      <t>サイダイ</t>
    </rPh>
    <rPh sb="30" eb="31">
      <t>アタイ</t>
    </rPh>
    <rPh sb="32" eb="34">
      <t>ニュウリョク</t>
    </rPh>
    <phoneticPr fontId="9"/>
  </si>
  <si>
    <t>※4　太陽光発電等、自家発電を行っている場合は記入してください。</t>
    <rPh sb="3" eb="6">
      <t>タイヨウコウ</t>
    </rPh>
    <rPh sb="6" eb="8">
      <t>ハツデン</t>
    </rPh>
    <rPh sb="8" eb="9">
      <t>ナド</t>
    </rPh>
    <rPh sb="10" eb="14">
      <t>ジカハツデン</t>
    </rPh>
    <rPh sb="15" eb="16">
      <t>オコナ</t>
    </rPh>
    <rPh sb="20" eb="22">
      <t>バアイ</t>
    </rPh>
    <rPh sb="23" eb="25">
      <t>キニュウ</t>
    </rPh>
    <phoneticPr fontId="9"/>
  </si>
  <si>
    <t>※5　ガス、その他燃料については、使用しているものをプルダウンで選択してください。</t>
    <rPh sb="8" eb="9">
      <t>タ</t>
    </rPh>
    <rPh sb="9" eb="11">
      <t>ネンリョウ</t>
    </rPh>
    <rPh sb="17" eb="19">
      <t>シヨウ</t>
    </rPh>
    <rPh sb="32" eb="34">
      <t>センタク</t>
    </rPh>
    <phoneticPr fontId="9"/>
  </si>
  <si>
    <t>(注)　上水使用量については「検針票」、「支払伝票」などの数値を記入してください。</t>
    <rPh sb="1" eb="2">
      <t>チュウ</t>
    </rPh>
    <rPh sb="4" eb="5">
      <t>ウエ</t>
    </rPh>
    <rPh sb="6" eb="9">
      <t>シヨウリョウ</t>
    </rPh>
    <rPh sb="15" eb="18">
      <t>ケンシンヒョウ</t>
    </rPh>
    <rPh sb="21" eb="23">
      <t>シハラ</t>
    </rPh>
    <rPh sb="23" eb="25">
      <t>デンピョウ</t>
    </rPh>
    <rPh sb="29" eb="31">
      <t>スウチ</t>
    </rPh>
    <rPh sb="32" eb="34">
      <t>キニュウ</t>
    </rPh>
    <phoneticPr fontId="9"/>
  </si>
  <si>
    <t>特に問題無ければ、プラザからお渡しした様式第４号-１「エネルギー使用状況」をそのまま入力してください。</t>
    <rPh sb="0" eb="1">
      <t>トク</t>
    </rPh>
    <rPh sb="2" eb="5">
      <t>モンダイナ</t>
    </rPh>
    <rPh sb="15" eb="16">
      <t>ワタ</t>
    </rPh>
    <rPh sb="19" eb="21">
      <t>ヨウシキ</t>
    </rPh>
    <rPh sb="21" eb="22">
      <t>ダイ</t>
    </rPh>
    <rPh sb="23" eb="24">
      <t>ゴウ</t>
    </rPh>
    <rPh sb="32" eb="36">
      <t>シヨウジョウキョウ</t>
    </rPh>
    <rPh sb="42" eb="44">
      <t>ニュウリョク</t>
    </rPh>
    <phoneticPr fontId="3"/>
  </si>
  <si>
    <t>省エネルギー診断報告書_別添資料</t>
    <rPh sb="0" eb="1">
      <t>ショウ</t>
    </rPh>
    <rPh sb="6" eb="8">
      <t>シンダン</t>
    </rPh>
    <rPh sb="8" eb="11">
      <t>ホウコクショ</t>
    </rPh>
    <rPh sb="12" eb="16">
      <t>ベッテンシリョウ</t>
    </rPh>
    <phoneticPr fontId="3"/>
  </si>
  <si>
    <t>○○　○○</t>
  </si>
  <si>
    <t>診断実施者　：</t>
    <rPh sb="0" eb="5">
      <t>シンダンジッシシャ</t>
    </rPh>
    <phoneticPr fontId="3"/>
  </si>
  <si>
    <t>株式会社　○○○○　</t>
    <rPh sb="0" eb="4">
      <t>カブシキガイシャ</t>
    </rPh>
    <phoneticPr fontId="3"/>
  </si>
  <si>
    <t>殿</t>
    <phoneticPr fontId="3"/>
  </si>
  <si>
    <t>■事業所のエネルギー使用状況</t>
    <rPh sb="1" eb="4">
      <t>ジギョウショ</t>
    </rPh>
    <rPh sb="10" eb="14">
      <t>シヨウジョウキョウ</t>
    </rPh>
    <phoneticPr fontId="3"/>
  </si>
  <si>
    <t>作成日：</t>
    <rPh sb="0" eb="3">
      <t>サクセイビ</t>
    </rPh>
    <phoneticPr fontId="3"/>
  </si>
  <si>
    <t>修正日：</t>
    <rPh sb="0" eb="2">
      <t>シュウセイ</t>
    </rPh>
    <rPh sb="2" eb="3">
      <t>ヒ</t>
    </rPh>
    <phoneticPr fontId="3"/>
  </si>
  <si>
    <t>kL</t>
    <phoneticPr fontId="3"/>
  </si>
  <si>
    <t>負荷率
（％）</t>
    <rPh sb="0" eb="3">
      <t>フカリツ</t>
    </rPh>
    <phoneticPr fontId="3"/>
  </si>
  <si>
    <t>各月をGJに換算</t>
    <rPh sb="0" eb="2">
      <t>カクツキ</t>
    </rPh>
    <rPh sb="6" eb="8">
      <t>カンザン</t>
    </rPh>
    <phoneticPr fontId="3"/>
  </si>
  <si>
    <t>月</t>
    <rPh sb="0" eb="1">
      <t>ツキ</t>
    </rPh>
    <phoneticPr fontId="3"/>
  </si>
  <si>
    <t>電気</t>
    <rPh sb="0" eb="2">
      <t>デンキ</t>
    </rPh>
    <phoneticPr fontId="3"/>
  </si>
  <si>
    <t>目次</t>
    <rPh sb="0" eb="2">
      <t>モクジ</t>
    </rPh>
    <phoneticPr fontId="3"/>
  </si>
  <si>
    <t>P</t>
    <phoneticPr fontId="3"/>
  </si>
  <si>
    <t>．</t>
    <phoneticPr fontId="3"/>
  </si>
  <si>
    <t>省エネルギー診断統括</t>
    <rPh sb="0" eb="1">
      <t>ショウ</t>
    </rPh>
    <rPh sb="6" eb="8">
      <t>シンダン</t>
    </rPh>
    <rPh sb="8" eb="10">
      <t>トウカツ</t>
    </rPh>
    <phoneticPr fontId="3"/>
  </si>
  <si>
    <t>１．省エネルギー診断概要</t>
    <rPh sb="2" eb="3">
      <t>ショウ</t>
    </rPh>
    <rPh sb="8" eb="10">
      <t>シンダン</t>
    </rPh>
    <rPh sb="10" eb="12">
      <t>ガイヨウ</t>
    </rPh>
    <phoneticPr fontId="3"/>
  </si>
  <si>
    <t>２．事業所情報</t>
  </si>
  <si>
    <t>３．診断統括</t>
    <rPh sb="2" eb="4">
      <t>シンダン</t>
    </rPh>
    <rPh sb="4" eb="6">
      <t>トウカツ</t>
    </rPh>
    <phoneticPr fontId="3"/>
  </si>
  <si>
    <t>エネルギー使用状況</t>
  </si>
  <si>
    <t>１．月別エネルギー使用状況</t>
  </si>
  <si>
    <t>２．エネルギー使用割合（エネルギー種類別）</t>
    <rPh sb="7" eb="9">
      <t>シヨウ</t>
    </rPh>
    <rPh sb="9" eb="11">
      <t>ワリアイ</t>
    </rPh>
    <rPh sb="17" eb="19">
      <t>シュルイ</t>
    </rPh>
    <rPh sb="19" eb="20">
      <t>ベツ</t>
    </rPh>
    <phoneticPr fontId="3"/>
  </si>
  <si>
    <t>３．エネルギー使用割合（設備別）</t>
    <phoneticPr fontId="3"/>
  </si>
  <si>
    <t>省エネルギー改善提案一覧</t>
  </si>
  <si>
    <t>設備改善による削減量</t>
    <rPh sb="0" eb="4">
      <t>セツビカイゼン</t>
    </rPh>
    <rPh sb="7" eb="10">
      <t>サクゲンリョウ</t>
    </rPh>
    <phoneticPr fontId="3"/>
  </si>
  <si>
    <t>【提案１】</t>
    <rPh sb="1" eb="3">
      <t>テイアン</t>
    </rPh>
    <phoneticPr fontId="3"/>
  </si>
  <si>
    <t>【提案２】</t>
    <rPh sb="1" eb="3">
      <t>テイアン</t>
    </rPh>
    <phoneticPr fontId="3"/>
  </si>
  <si>
    <t>【提案３】</t>
    <rPh sb="1" eb="3">
      <t>テイアン</t>
    </rPh>
    <phoneticPr fontId="3"/>
  </si>
  <si>
    <t>【提案４】</t>
    <rPh sb="1" eb="3">
      <t>テイアン</t>
    </rPh>
    <phoneticPr fontId="3"/>
  </si>
  <si>
    <t>【提案５】</t>
    <rPh sb="1" eb="3">
      <t>テイアン</t>
    </rPh>
    <phoneticPr fontId="3"/>
  </si>
  <si>
    <t>省エネルギー診断総括</t>
    <rPh sb="0" eb="1">
      <t>ショウ</t>
    </rPh>
    <rPh sb="6" eb="8">
      <t>シンダン</t>
    </rPh>
    <rPh sb="8" eb="10">
      <t>ソウカツ</t>
    </rPh>
    <phoneticPr fontId="3"/>
  </si>
  <si>
    <t>診断実施時期</t>
    <rPh sb="0" eb="2">
      <t>シンダン</t>
    </rPh>
    <rPh sb="2" eb="6">
      <t>ジッシジキ</t>
    </rPh>
    <phoneticPr fontId="3"/>
  </si>
  <si>
    <t>開始：</t>
    <rPh sb="0" eb="2">
      <t>カイシ</t>
    </rPh>
    <phoneticPr fontId="3"/>
  </si>
  <si>
    <t>完了：</t>
    <rPh sb="0" eb="2">
      <t>カンリョウ</t>
    </rPh>
    <phoneticPr fontId="3"/>
  </si>
  <si>
    <t>事業者名</t>
    <rPh sb="0" eb="3">
      <t>ジギョウシャ</t>
    </rPh>
    <rPh sb="3" eb="4">
      <t>メイ</t>
    </rPh>
    <phoneticPr fontId="3"/>
  </si>
  <si>
    <t>(株)○○○○</t>
    <rPh sb="0" eb="3">
      <t>カブ</t>
    </rPh>
    <phoneticPr fontId="3"/>
  </si>
  <si>
    <t>診断実施者</t>
    <rPh sb="0" eb="2">
      <t>シンダン</t>
    </rPh>
    <rPh sb="2" eb="4">
      <t>ジッシ</t>
    </rPh>
    <rPh sb="4" eb="5">
      <t>シャ</t>
    </rPh>
    <phoneticPr fontId="3"/>
  </si>
  <si>
    <t>○○　○○</t>
    <phoneticPr fontId="3"/>
  </si>
  <si>
    <t>２．事業所情報</t>
    <rPh sb="2" eb="4">
      <t>ジギョウ</t>
    </rPh>
    <rPh sb="4" eb="5">
      <t>ショ</t>
    </rPh>
    <rPh sb="5" eb="7">
      <t>ジョウホウ</t>
    </rPh>
    <phoneticPr fontId="3"/>
  </si>
  <si>
    <t>資本金：</t>
    <rPh sb="0" eb="3">
      <t>シホンキン</t>
    </rPh>
    <phoneticPr fontId="3"/>
  </si>
  <si>
    <t>円</t>
    <rPh sb="0" eb="1">
      <t>エン</t>
    </rPh>
    <phoneticPr fontId="3"/>
  </si>
  <si>
    <t>従業員数：</t>
    <rPh sb="0" eb="4">
      <t>ジュウギョウインスウ</t>
    </rPh>
    <phoneticPr fontId="3"/>
  </si>
  <si>
    <t>人</t>
    <rPh sb="0" eb="1">
      <t>ニン</t>
    </rPh>
    <phoneticPr fontId="3"/>
  </si>
  <si>
    <t>竣工年数：</t>
    <rPh sb="0" eb="4">
      <t>シュンコウネンスウ</t>
    </rPh>
    <phoneticPr fontId="3"/>
  </si>
  <si>
    <t>改修年：</t>
    <rPh sb="0" eb="2">
      <t>カイシュウ</t>
    </rPh>
    <rPh sb="2" eb="3">
      <t>ネン</t>
    </rPh>
    <phoneticPr fontId="3"/>
  </si>
  <si>
    <t>延床面積：</t>
    <rPh sb="0" eb="2">
      <t>ノベユカ</t>
    </rPh>
    <rPh sb="2" eb="4">
      <t>メンセキ</t>
    </rPh>
    <phoneticPr fontId="3"/>
  </si>
  <si>
    <t>㎡</t>
    <phoneticPr fontId="3"/>
  </si>
  <si>
    <t>業種分類：</t>
    <rPh sb="0" eb="4">
      <t>ギョウシュブンルイ</t>
    </rPh>
    <phoneticPr fontId="3"/>
  </si>
  <si>
    <t>建物階数：</t>
    <rPh sb="0" eb="2">
      <t>タテモノ</t>
    </rPh>
    <rPh sb="2" eb="4">
      <t>カイスウ</t>
    </rPh>
    <phoneticPr fontId="3"/>
  </si>
  <si>
    <t>地上</t>
    <rPh sb="0" eb="2">
      <t>チジョウ</t>
    </rPh>
    <phoneticPr fontId="3"/>
  </si>
  <si>
    <t>階</t>
    <rPh sb="0" eb="1">
      <t>カイ</t>
    </rPh>
    <phoneticPr fontId="3"/>
  </si>
  <si>
    <t>地下</t>
    <rPh sb="0" eb="2">
      <t>チカ</t>
    </rPh>
    <phoneticPr fontId="3"/>
  </si>
  <si>
    <t>建物用途：</t>
    <rPh sb="0" eb="2">
      <t>タテモノ</t>
    </rPh>
    <rPh sb="2" eb="4">
      <t>ヨウト</t>
    </rPh>
    <phoneticPr fontId="3"/>
  </si>
  <si>
    <t>３．診断総括</t>
    <rPh sb="2" eb="4">
      <t>シンダン</t>
    </rPh>
    <rPh sb="4" eb="6">
      <t>ソウカツ</t>
    </rPh>
    <phoneticPr fontId="3"/>
  </si>
  <si>
    <t>エネルギー使用状況</t>
    <rPh sb="5" eb="7">
      <t>シヨウ</t>
    </rPh>
    <rPh sb="7" eb="9">
      <t>ジョウキョウ</t>
    </rPh>
    <phoneticPr fontId="3"/>
  </si>
  <si>
    <t>対象時期：</t>
    <rPh sb="0" eb="2">
      <t>タイショウ</t>
    </rPh>
    <rPh sb="2" eb="4">
      <t>ジキ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</si>
  <si>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</si>
  <si>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</si>
  <si>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～</t>
    <phoneticPr fontId="3"/>
  </si>
  <si>
    <t>１．月別エネルギー使用状況</t>
    <rPh sb="2" eb="4">
      <t>ツキベツ</t>
    </rPh>
    <rPh sb="9" eb="11">
      <t>シヨウ</t>
    </rPh>
    <rPh sb="11" eb="13">
      <t>ジョウキョウ</t>
    </rPh>
    <phoneticPr fontId="3"/>
  </si>
  <si>
    <t>（コメント欄）</t>
    <rPh sb="5" eb="6">
      <t>ラン</t>
    </rPh>
    <phoneticPr fontId="3"/>
  </si>
  <si>
    <t>記載すべき内容。</t>
    <rPh sb="0" eb="2">
      <t>キサイ</t>
    </rPh>
    <rPh sb="5" eb="7">
      <t>ナイヨウ</t>
    </rPh>
    <phoneticPr fontId="3"/>
  </si>
  <si>
    <t>・目次には必ずそれぞれの項目のページ番号を入れてください。</t>
    <rPh sb="1" eb="3">
      <t>モクジ</t>
    </rPh>
    <rPh sb="5" eb="6">
      <t>カナラ</t>
    </rPh>
    <rPh sb="12" eb="14">
      <t>コウモク</t>
    </rPh>
    <rPh sb="18" eb="20">
      <t>バンゴウ</t>
    </rPh>
    <rPh sb="21" eb="22">
      <t>イ</t>
    </rPh>
    <phoneticPr fontId="3"/>
  </si>
  <si>
    <t>記載すべき内容</t>
    <rPh sb="0" eb="2">
      <t>キサイ</t>
    </rPh>
    <rPh sb="5" eb="7">
      <t>ナイヨウ</t>
    </rPh>
    <phoneticPr fontId="3"/>
  </si>
  <si>
    <t>診断総括の欄に、診断の概要が分かるものを記載してください。</t>
    <rPh sb="0" eb="2">
      <t>シンダン</t>
    </rPh>
    <rPh sb="2" eb="4">
      <t>ソウカツ</t>
    </rPh>
    <rPh sb="5" eb="6">
      <t>ラン</t>
    </rPh>
    <rPh sb="8" eb="10">
      <t>シンダン</t>
    </rPh>
    <rPh sb="11" eb="13">
      <t>ガイヨウ</t>
    </rPh>
    <rPh sb="14" eb="15">
      <t>ワ</t>
    </rPh>
    <rPh sb="20" eb="22">
      <t>キサイ</t>
    </rPh>
    <phoneticPr fontId="3"/>
  </si>
  <si>
    <t>　・事業所のエネルギー使用状況の概要</t>
    <rPh sb="2" eb="5">
      <t>ジギョウショ</t>
    </rPh>
    <rPh sb="11" eb="15">
      <t>シヨウジョウキョウ</t>
    </rPh>
    <rPh sb="16" eb="18">
      <t>ガイヨウ</t>
    </rPh>
    <phoneticPr fontId="3"/>
  </si>
  <si>
    <t>　・事業者の診断にあたっての希望</t>
    <rPh sb="2" eb="5">
      <t>ジギョウシャ</t>
    </rPh>
    <rPh sb="6" eb="8">
      <t>シンダン</t>
    </rPh>
    <rPh sb="14" eb="16">
      <t>キボウ</t>
    </rPh>
    <phoneticPr fontId="3"/>
  </si>
  <si>
    <t>　・主な提案内容</t>
    <rPh sb="2" eb="3">
      <t>オモ</t>
    </rPh>
    <rPh sb="4" eb="8">
      <t>テイアンナイヨウ</t>
    </rPh>
    <phoneticPr fontId="3"/>
  </si>
  <si>
    <t>ガソリン</t>
  </si>
  <si>
    <t>種類</t>
    <rPh sb="0" eb="2">
      <t>シュルイ</t>
    </rPh>
    <phoneticPr fontId="3"/>
  </si>
  <si>
    <t>使用量</t>
    <rPh sb="0" eb="3">
      <t>シヨウリョウ</t>
    </rPh>
    <phoneticPr fontId="3"/>
  </si>
  <si>
    <t>KL</t>
    <phoneticPr fontId="3"/>
  </si>
  <si>
    <t>その他</t>
    <rPh sb="2" eb="3">
      <t>タ</t>
    </rPh>
    <phoneticPr fontId="3"/>
  </si>
  <si>
    <t>・また、報告書には必ずページ番号を入れてください。</t>
    <rPh sb="4" eb="7">
      <t>ホウコクショ</t>
    </rPh>
    <rPh sb="9" eb="10">
      <t>カナラ</t>
    </rPh>
    <rPh sb="14" eb="16">
      <t>バンゴウ</t>
    </rPh>
    <rPh sb="17" eb="18">
      <t>イ</t>
    </rPh>
    <phoneticPr fontId="3"/>
  </si>
  <si>
    <t>・事業所の名称</t>
    <rPh sb="1" eb="4">
      <t>ジギョウショ</t>
    </rPh>
    <rPh sb="5" eb="7">
      <t>メイショウ</t>
    </rPh>
    <phoneticPr fontId="3"/>
  </si>
  <si>
    <t>・診断実施者(専門家氏名)</t>
    <rPh sb="1" eb="3">
      <t>シンダン</t>
    </rPh>
    <rPh sb="3" eb="6">
      <t>ジッシシャ</t>
    </rPh>
    <rPh sb="7" eb="10">
      <t>センモンカ</t>
    </rPh>
    <rPh sb="10" eb="12">
      <t>シメイ</t>
    </rPh>
    <phoneticPr fontId="3"/>
  </si>
  <si>
    <t>・月ごとのエネルギー使用状況</t>
    <rPh sb="1" eb="2">
      <t>ツキ</t>
    </rPh>
    <rPh sb="10" eb="12">
      <t>シヨウ</t>
    </rPh>
    <rPh sb="12" eb="14">
      <t>ジョウキョウ</t>
    </rPh>
    <phoneticPr fontId="3"/>
  </si>
  <si>
    <t>・エネルギーごとの使用割合</t>
    <rPh sb="9" eb="13">
      <t>シヨウワリアイ</t>
    </rPh>
    <phoneticPr fontId="3"/>
  </si>
  <si>
    <t>　(エネルギー種類が１種類の場合は不要)</t>
    <rPh sb="7" eb="9">
      <t>シュルイ</t>
    </rPh>
    <rPh sb="11" eb="13">
      <t>シュルイ</t>
    </rPh>
    <rPh sb="14" eb="16">
      <t>バアイ</t>
    </rPh>
    <rPh sb="17" eb="19">
      <t>フヨウ</t>
    </rPh>
    <phoneticPr fontId="3"/>
  </si>
  <si>
    <t>・設備毎のエネルギー使用割合</t>
    <rPh sb="1" eb="4">
      <t>セツビゴト</t>
    </rPh>
    <rPh sb="10" eb="12">
      <t>シヨウ</t>
    </rPh>
    <rPh sb="12" eb="14">
      <t>ワリアイ</t>
    </rPh>
    <phoneticPr fontId="3"/>
  </si>
  <si>
    <t>(千円/年)</t>
    <rPh sb="1" eb="3">
      <t>センエン</t>
    </rPh>
    <rPh sb="4" eb="5">
      <t>ネン</t>
    </rPh>
    <phoneticPr fontId="3"/>
  </si>
  <si>
    <t>・運用改善提案について</t>
    <rPh sb="1" eb="5">
      <t>ウンヨウカイゼン</t>
    </rPh>
    <rPh sb="5" eb="7">
      <t>テイアン</t>
    </rPh>
    <phoneticPr fontId="3"/>
  </si>
  <si>
    <t>　・必ず２項目以上提案</t>
    <rPh sb="9" eb="11">
      <t>テイアン</t>
    </rPh>
    <phoneticPr fontId="3"/>
  </si>
  <si>
    <t>　・削減量について、可能な範囲で記載</t>
    <rPh sb="2" eb="5">
      <t>サクゲンリョウ</t>
    </rPh>
    <rPh sb="10" eb="12">
      <t>カノウ</t>
    </rPh>
    <rPh sb="13" eb="15">
      <t>ハンイ</t>
    </rPh>
    <rPh sb="16" eb="18">
      <t>キサイ</t>
    </rPh>
    <phoneticPr fontId="3"/>
  </si>
  <si>
    <t>　　算出が難しい場合は空欄で可</t>
    <rPh sb="2" eb="4">
      <t>サンシュツ</t>
    </rPh>
    <rPh sb="5" eb="6">
      <t>ムズカ</t>
    </rPh>
    <rPh sb="8" eb="10">
      <t>バアイ</t>
    </rPh>
    <rPh sb="11" eb="13">
      <t>クウラン</t>
    </rPh>
    <rPh sb="14" eb="15">
      <t>カ</t>
    </rPh>
    <phoneticPr fontId="3"/>
  </si>
  <si>
    <t>・設備改善提案について</t>
    <rPh sb="1" eb="3">
      <t>セツビ</t>
    </rPh>
    <rPh sb="3" eb="7">
      <t>カイゼンテイアン</t>
    </rPh>
    <phoneticPr fontId="3"/>
  </si>
  <si>
    <t>　・必ず削減量を記載</t>
    <rPh sb="2" eb="3">
      <t>カナラ</t>
    </rPh>
    <rPh sb="4" eb="7">
      <t>サクゲンリョウ</t>
    </rPh>
    <rPh sb="8" eb="10">
      <t>キサイ</t>
    </rPh>
    <phoneticPr fontId="3"/>
  </si>
  <si>
    <t>・更新前の事業所全体のエネルギー使用量(GJ)</t>
    <rPh sb="1" eb="4">
      <t>コウシンマエ</t>
    </rPh>
    <rPh sb="5" eb="10">
      <t>ジギョウショゼンタイ</t>
    </rPh>
    <rPh sb="16" eb="19">
      <t>シヨウリョウ</t>
    </rPh>
    <phoneticPr fontId="3"/>
  </si>
  <si>
    <t>・１設備提案によるエネルギー削減量(GJ)</t>
    <rPh sb="2" eb="4">
      <t>セツビ</t>
    </rPh>
    <rPh sb="4" eb="6">
      <t>テイアン</t>
    </rPh>
    <rPh sb="14" eb="16">
      <t>サクゲン</t>
    </rPh>
    <rPh sb="16" eb="17">
      <t>リョウ</t>
    </rPh>
    <phoneticPr fontId="3"/>
  </si>
  <si>
    <t>・１設備提案によるエネルギ削減率(％)</t>
    <rPh sb="2" eb="6">
      <t>セツビテイアン</t>
    </rPh>
    <rPh sb="13" eb="16">
      <t>サクゲンリツ</t>
    </rPh>
    <phoneticPr fontId="3"/>
  </si>
  <si>
    <t>・負荷率の根拠</t>
    <rPh sb="1" eb="4">
      <t>フカリツ</t>
    </rPh>
    <rPh sb="5" eb="7">
      <t>コンキョ</t>
    </rPh>
    <phoneticPr fontId="3"/>
  </si>
  <si>
    <t>本フォーマットを使用するか</t>
    <rPh sb="0" eb="1">
      <t>ホン</t>
    </rPh>
    <rPh sb="8" eb="10">
      <t>シヨウ</t>
    </rPh>
    <phoneticPr fontId="3"/>
  </si>
  <si>
    <t>または欄外の記載に従い、フォーマットと同等の内容を記載したもの</t>
    <rPh sb="3" eb="5">
      <t>ランガイ</t>
    </rPh>
    <rPh sb="6" eb="8">
      <t>キサイ</t>
    </rPh>
    <rPh sb="9" eb="10">
      <t>シタガ</t>
    </rPh>
    <rPh sb="19" eb="21">
      <t>ドウトウ</t>
    </rPh>
    <rPh sb="22" eb="24">
      <t>ナイヨウ</t>
    </rPh>
    <rPh sb="25" eb="27">
      <t>キサイ</t>
    </rPh>
    <phoneticPr fontId="3"/>
  </si>
  <si>
    <t>その他記載事項については任意のものとする。</t>
    <rPh sb="2" eb="3">
      <t>タ</t>
    </rPh>
    <rPh sb="3" eb="7">
      <t>キサイジコウ</t>
    </rPh>
    <rPh sb="12" eb="14">
      <t>ニンイ</t>
    </rPh>
    <phoneticPr fontId="3"/>
  </si>
  <si>
    <t>診断開始前に受領したエネルギー使用データを転記してください。</t>
    <rPh sb="0" eb="5">
      <t>シンダンカイシマエ</t>
    </rPh>
    <rPh sb="6" eb="8">
      <t>ジュリョウ</t>
    </rPh>
    <rPh sb="15" eb="17">
      <t>シヨウ</t>
    </rPh>
    <rPh sb="21" eb="23">
      <t>テンキ</t>
    </rPh>
    <phoneticPr fontId="3"/>
  </si>
  <si>
    <t>「〇設備別　エネルギー使用量」については各自で入力してください。</t>
    <rPh sb="20" eb="22">
      <t>カクジ</t>
    </rPh>
    <rPh sb="23" eb="25">
      <t>ニュウリョク</t>
    </rPh>
    <phoneticPr fontId="3"/>
  </si>
  <si>
    <t>提案詳細については</t>
    <rPh sb="0" eb="2">
      <t>テイアン</t>
    </rPh>
    <rPh sb="2" eb="4">
      <t>ショウサイ</t>
    </rPh>
    <phoneticPr fontId="3"/>
  </si>
  <si>
    <t>〇〇の更新</t>
    <rPh sb="3" eb="5">
      <t>コウシン</t>
    </rPh>
    <phoneticPr fontId="3"/>
  </si>
  <si>
    <t>■　提案概要</t>
    <rPh sb="2" eb="6">
      <t>テイアンガイヨウ</t>
    </rPh>
    <phoneticPr fontId="12"/>
  </si>
  <si>
    <t>■　試算条件</t>
    <rPh sb="2" eb="4">
      <t>シサン</t>
    </rPh>
    <rPh sb="4" eb="6">
      <t>ジョウケン</t>
    </rPh>
    <phoneticPr fontId="12"/>
  </si>
  <si>
    <t>■　削減効果（省エネ計算）</t>
    <rPh sb="2" eb="6">
      <t>サクゲンコウカ</t>
    </rPh>
    <rPh sb="7" eb="8">
      <t>ショウ</t>
    </rPh>
    <rPh sb="10" eb="12">
      <t>ケイサン</t>
    </rPh>
    <phoneticPr fontId="12"/>
  </si>
  <si>
    <t>CO2削減量</t>
    <rPh sb="3" eb="6">
      <t>サクゲンリョウ</t>
    </rPh>
    <phoneticPr fontId="3"/>
  </si>
  <si>
    <t>熱量換算削減量</t>
    <rPh sb="0" eb="4">
      <t>ネツリョウカンザン</t>
    </rPh>
    <rPh sb="4" eb="7">
      <t>サクゲンリョウ</t>
    </rPh>
    <phoneticPr fontId="3"/>
  </si>
  <si>
    <t>原油換算削減量</t>
    <phoneticPr fontId="3"/>
  </si>
  <si>
    <t>熱量換算削減率</t>
    <rPh sb="0" eb="4">
      <t>ネツリョウカンザン</t>
    </rPh>
    <rPh sb="4" eb="7">
      <t>サクゲンリツ</t>
    </rPh>
    <phoneticPr fontId="3"/>
  </si>
  <si>
    <t>投資回収年数</t>
    <rPh sb="0" eb="6">
      <t>トウシカイシュウネンスウ</t>
    </rPh>
    <phoneticPr fontId="3"/>
  </si>
  <si>
    <t>ｔ-CO2</t>
    <phoneticPr fontId="3"/>
  </si>
  <si>
    <t>千円</t>
    <rPh sb="0" eb="2">
      <t>センエン</t>
    </rPh>
    <phoneticPr fontId="3"/>
  </si>
  <si>
    <t>・提案概要</t>
    <rPh sb="1" eb="5">
      <t>テイアンガイヨウ</t>
    </rPh>
    <phoneticPr fontId="3"/>
  </si>
  <si>
    <t>・資産条件</t>
    <rPh sb="1" eb="5">
      <t>シサンジョウケン</t>
    </rPh>
    <phoneticPr fontId="3"/>
  </si>
  <si>
    <t>・削減効果(省エネ計算)</t>
    <rPh sb="1" eb="5">
      <t>サクゲンコウカ</t>
    </rPh>
    <rPh sb="6" eb="7">
      <t>ショウ</t>
    </rPh>
    <rPh sb="9" eb="11">
      <t>ケイサン</t>
    </rPh>
    <phoneticPr fontId="3"/>
  </si>
  <si>
    <t>・原油換算削減量/熱量換算削減量/熱量換算削減率/CO2削減量</t>
    <rPh sb="1" eb="8">
      <t>ゲンユカンザンサクゲンリョウ</t>
    </rPh>
    <rPh sb="9" eb="16">
      <t>ネツリョウカンザンサクゲンリョウ</t>
    </rPh>
    <rPh sb="17" eb="21">
      <t>ネツリョウカンザン</t>
    </rPh>
    <rPh sb="21" eb="24">
      <t>サクゲンリツ</t>
    </rPh>
    <rPh sb="28" eb="31">
      <t>サクゲンリョウ</t>
    </rPh>
    <phoneticPr fontId="3"/>
  </si>
  <si>
    <t>　削減額/投資額/投資回収年数</t>
    <rPh sb="1" eb="4">
      <t>サクゲンガク</t>
    </rPh>
    <rPh sb="5" eb="8">
      <t>トウシガク</t>
    </rPh>
    <rPh sb="9" eb="15">
      <t>トウシカイシュウネンスウ</t>
    </rPh>
    <phoneticPr fontId="3"/>
  </si>
  <si>
    <t>ｋWh</t>
    <phoneticPr fontId="3"/>
  </si>
  <si>
    <t>×</t>
    <phoneticPr fontId="3"/>
  </si>
  <si>
    <t>＝</t>
    <phoneticPr fontId="3"/>
  </si>
  <si>
    <t>計算条件</t>
    <rPh sb="0" eb="4">
      <t>ケイサンジョウケン</t>
    </rPh>
    <phoneticPr fontId="3"/>
  </si>
  <si>
    <t>項目</t>
    <rPh sb="0" eb="2">
      <t>コウモク</t>
    </rPh>
    <phoneticPr fontId="3"/>
  </si>
  <si>
    <t>記号</t>
    <rPh sb="0" eb="2">
      <t>キゴウ</t>
    </rPh>
    <phoneticPr fontId="3"/>
  </si>
  <si>
    <t>データ</t>
    <phoneticPr fontId="3"/>
  </si>
  <si>
    <t>根拠</t>
    <rPh sb="0" eb="2">
      <t>コンキョ</t>
    </rPh>
    <phoneticPr fontId="3"/>
  </si>
  <si>
    <t>蛍光灯　消費電力(現状)</t>
    <phoneticPr fontId="3"/>
  </si>
  <si>
    <t>蛍光灯　消費電力(改善後)</t>
    <phoneticPr fontId="3"/>
  </si>
  <si>
    <t>蛍光灯　台数(台数)</t>
    <phoneticPr fontId="3"/>
  </si>
  <si>
    <t>蛍光灯　台数(改善後)</t>
    <phoneticPr fontId="3"/>
  </si>
  <si>
    <t>点灯時間</t>
    <rPh sb="0" eb="4">
      <t>テントウジカン</t>
    </rPh>
    <phoneticPr fontId="3"/>
  </si>
  <si>
    <t>電気料金単価</t>
    <phoneticPr fontId="3"/>
  </si>
  <si>
    <t>電気の熱量換算係数</t>
    <phoneticPr fontId="3"/>
  </si>
  <si>
    <t>原油換算係数</t>
    <phoneticPr fontId="3"/>
  </si>
  <si>
    <t>CO2排出量算定係数</t>
    <rPh sb="3" eb="6">
      <t>ハイシュツリョウ</t>
    </rPh>
    <rPh sb="6" eb="8">
      <t>サンテイ</t>
    </rPh>
    <rPh sb="8" eb="10">
      <t>ケイスウ</t>
    </rPh>
    <phoneticPr fontId="3"/>
  </si>
  <si>
    <t>P1</t>
    <phoneticPr fontId="3"/>
  </si>
  <si>
    <t>P2</t>
    <phoneticPr fontId="3"/>
  </si>
  <si>
    <t>n1</t>
    <phoneticPr fontId="3"/>
  </si>
  <si>
    <t>n2</t>
    <phoneticPr fontId="3"/>
  </si>
  <si>
    <t>t</t>
    <phoneticPr fontId="3"/>
  </si>
  <si>
    <t>ye</t>
    <phoneticPr fontId="3"/>
  </si>
  <si>
    <t>He</t>
    <phoneticPr fontId="3"/>
  </si>
  <si>
    <t>fo</t>
    <phoneticPr fontId="3"/>
  </si>
  <si>
    <t>fc</t>
    <phoneticPr fontId="3"/>
  </si>
  <si>
    <t>85W/台</t>
    <rPh sb="4" eb="5">
      <t>ダイ</t>
    </rPh>
    <phoneticPr fontId="3"/>
  </si>
  <si>
    <t>25W/台</t>
    <rPh sb="4" eb="5">
      <t>ダイ</t>
    </rPh>
    <phoneticPr fontId="3"/>
  </si>
  <si>
    <t>23台</t>
    <rPh sb="2" eb="3">
      <t>ダイ</t>
    </rPh>
    <phoneticPr fontId="3"/>
  </si>
  <si>
    <t>3,105h/年</t>
    <rPh sb="7" eb="8">
      <t>ネン</t>
    </rPh>
    <phoneticPr fontId="3"/>
  </si>
  <si>
    <t>35.6円/ｋWh</t>
    <rPh sb="4" eb="5">
      <t>エン</t>
    </rPh>
    <phoneticPr fontId="3"/>
  </si>
  <si>
    <t>8.64GJ千ｋWh</t>
    <rPh sb="6" eb="7">
      <t>セン</t>
    </rPh>
    <phoneticPr fontId="3"/>
  </si>
  <si>
    <t>0.0258ｋL/GJ</t>
    <phoneticPr fontId="3"/>
  </si>
  <si>
    <t>0.535ｔ-CO2/千ｋWh</t>
    <rPh sb="11" eb="12">
      <t>セン</t>
    </rPh>
    <phoneticPr fontId="3"/>
  </si>
  <si>
    <t>40ｗ×２灯、6000ルーメン</t>
    <rPh sb="5" eb="6">
      <t>トウ</t>
    </rPh>
    <phoneticPr fontId="3"/>
  </si>
  <si>
    <t>4000ルーメン</t>
    <phoneticPr fontId="3"/>
  </si>
  <si>
    <t>９ｈ/日　345日/年　8:00-17:00</t>
    <rPh sb="3" eb="4">
      <t>ニチ</t>
    </rPh>
    <rPh sb="8" eb="9">
      <t>ニチ</t>
    </rPh>
    <rPh sb="10" eb="11">
      <t>ネン</t>
    </rPh>
    <phoneticPr fontId="3"/>
  </si>
  <si>
    <t>請求書から平均値を求めた</t>
    <rPh sb="0" eb="3">
      <t>セイキュウショ</t>
    </rPh>
    <rPh sb="5" eb="8">
      <t>ヘイキンチ</t>
    </rPh>
    <rPh sb="9" eb="10">
      <t>モト</t>
    </rPh>
    <phoneticPr fontId="3"/>
  </si>
  <si>
    <t>別表１</t>
    <rPh sb="0" eb="2">
      <t>ベッピョウ</t>
    </rPh>
    <phoneticPr fontId="3"/>
  </si>
  <si>
    <t>電力使用量(現状)</t>
    <rPh sb="0" eb="2">
      <t>デンリョク</t>
    </rPh>
    <rPh sb="2" eb="5">
      <t>シヨウリョウ</t>
    </rPh>
    <rPh sb="6" eb="8">
      <t>ゲンジョウ</t>
    </rPh>
    <phoneticPr fontId="3"/>
  </si>
  <si>
    <t>電力削減量</t>
    <rPh sb="0" eb="5">
      <t>デンリョクサクゲンリョウ</t>
    </rPh>
    <phoneticPr fontId="3"/>
  </si>
  <si>
    <t>削減金額</t>
    <rPh sb="0" eb="4">
      <t>サクゲンキンガク</t>
    </rPh>
    <phoneticPr fontId="3"/>
  </si>
  <si>
    <t>1次エネルギー換算</t>
    <rPh sb="1" eb="2">
      <t>ツギ</t>
    </rPh>
    <rPh sb="7" eb="9">
      <t>カンザン</t>
    </rPh>
    <phoneticPr fontId="3"/>
  </si>
  <si>
    <t>E1</t>
    <phoneticPr fontId="3"/>
  </si>
  <si>
    <t>E2</t>
    <phoneticPr fontId="3"/>
  </si>
  <si>
    <t>⊿E</t>
    <phoneticPr fontId="3"/>
  </si>
  <si>
    <t>⊿Y</t>
    <phoneticPr fontId="3"/>
  </si>
  <si>
    <t>⊿O</t>
    <phoneticPr fontId="3"/>
  </si>
  <si>
    <t>電力使用量(改善後)</t>
    <rPh sb="0" eb="2">
      <t>デンリョク</t>
    </rPh>
    <rPh sb="2" eb="5">
      <t>シヨウリョウ</t>
    </rPh>
    <rPh sb="6" eb="9">
      <t>カイゼンゴ</t>
    </rPh>
    <phoneticPr fontId="3"/>
  </si>
  <si>
    <t>⊿C</t>
    <phoneticPr fontId="3"/>
  </si>
  <si>
    <t>P1×n1×t</t>
    <phoneticPr fontId="3"/>
  </si>
  <si>
    <t>P2×n２×ｔ</t>
    <phoneticPr fontId="3"/>
  </si>
  <si>
    <t>Ｅ１－Ｅ２</t>
    <phoneticPr fontId="3"/>
  </si>
  <si>
    <t>⊿Ｅ×ye</t>
    <phoneticPr fontId="3"/>
  </si>
  <si>
    <t>⊿Ｅ×Ｈｅ</t>
    <phoneticPr fontId="3"/>
  </si>
  <si>
    <t>⊿Ｅ×ｆｃ</t>
    <phoneticPr fontId="3"/>
  </si>
  <si>
    <t>6,070ｋWh/年</t>
    <rPh sb="9" eb="10">
      <t>ネン</t>
    </rPh>
    <phoneticPr fontId="3"/>
  </si>
  <si>
    <t>1,785ｋWh/年</t>
    <rPh sb="9" eb="10">
      <t>ネン</t>
    </rPh>
    <phoneticPr fontId="3"/>
  </si>
  <si>
    <t>4,285ｋWh/年</t>
    <rPh sb="9" eb="10">
      <t>ネン</t>
    </rPh>
    <phoneticPr fontId="3"/>
  </si>
  <si>
    <t>153千円/年</t>
    <rPh sb="3" eb="5">
      <t>センエン</t>
    </rPh>
    <rPh sb="6" eb="7">
      <t>ネン</t>
    </rPh>
    <phoneticPr fontId="3"/>
  </si>
  <si>
    <t>37GJ/年</t>
    <rPh sb="5" eb="6">
      <t>ネン</t>
    </rPh>
    <phoneticPr fontId="3"/>
  </si>
  <si>
    <t>2.3ｔ-CO2/年</t>
    <rPh sb="9" eb="10">
      <t>ネン</t>
    </rPh>
    <phoneticPr fontId="3"/>
  </si>
  <si>
    <t>投資金額</t>
    <rPh sb="0" eb="4">
      <t>トウシキンガク</t>
    </rPh>
    <phoneticPr fontId="3"/>
  </si>
  <si>
    <t>投資回収</t>
    <rPh sb="0" eb="4">
      <t>トウシカイシュウ</t>
    </rPh>
    <phoneticPr fontId="3"/>
  </si>
  <si>
    <t>R</t>
    <phoneticPr fontId="3"/>
  </si>
  <si>
    <t>I</t>
    <phoneticPr fontId="3"/>
  </si>
  <si>
    <t>575千円　器具、工事費(25千円/台)</t>
    <rPh sb="3" eb="5">
      <t>センエン</t>
    </rPh>
    <rPh sb="6" eb="8">
      <t>キグ</t>
    </rPh>
    <rPh sb="9" eb="12">
      <t>コウジヒ</t>
    </rPh>
    <rPh sb="15" eb="17">
      <t>センエン</t>
    </rPh>
    <rPh sb="18" eb="19">
      <t>ダイ</t>
    </rPh>
    <phoneticPr fontId="3"/>
  </si>
  <si>
    <t>I÷⊿Y</t>
    <phoneticPr fontId="3"/>
  </si>
  <si>
    <t>3.8年</t>
    <rPh sb="3" eb="4">
      <t>ネン</t>
    </rPh>
    <phoneticPr fontId="3"/>
  </si>
  <si>
    <t>■報告書で使用した係数、計算式</t>
    <rPh sb="1" eb="4">
      <t>ホウコクショ</t>
    </rPh>
    <rPh sb="5" eb="7">
      <t>シヨウ</t>
    </rPh>
    <rPh sb="9" eb="11">
      <t>ケイスウ</t>
    </rPh>
    <rPh sb="12" eb="15">
      <t>ケイサンシキ</t>
    </rPh>
    <phoneticPr fontId="3"/>
  </si>
  <si>
    <t>単位発熱量</t>
  </si>
  <si>
    <t>削減効果</t>
    <rPh sb="0" eb="4">
      <t>サクゲンコウカ</t>
    </rPh>
    <phoneticPr fontId="3"/>
  </si>
  <si>
    <t>エネルギーの種類</t>
  </si>
  <si>
    <t>数値</t>
  </si>
  <si>
    <t>単位</t>
  </si>
  <si>
    <t>燃　　料　　お　　よ　　び　　熱</t>
  </si>
  <si>
    <t>原油（コンデンセートを除く。）</t>
  </si>
  <si>
    <t>GJ/kl</t>
  </si>
  <si>
    <r>
      <t>原油のうちコンデンセート（</t>
    </r>
    <r>
      <rPr>
        <sz val="10.5"/>
        <color theme="1"/>
        <rFont val="Century"/>
        <family val="1"/>
      </rPr>
      <t>NGL</t>
    </r>
    <r>
      <rPr>
        <sz val="10.5"/>
        <color theme="1"/>
        <rFont val="ＭＳ 明朝"/>
        <family val="1"/>
        <charset val="128"/>
      </rPr>
      <t>）</t>
    </r>
  </si>
  <si>
    <t>ナフサ</t>
  </si>
  <si>
    <t>灯油</t>
  </si>
  <si>
    <t>軽油</t>
  </si>
  <si>
    <r>
      <t>A</t>
    </r>
    <r>
      <rPr>
        <sz val="10.5"/>
        <color theme="1"/>
        <rFont val="ＭＳ 明朝"/>
        <family val="1"/>
        <charset val="128"/>
      </rPr>
      <t>重油</t>
    </r>
  </si>
  <si>
    <r>
      <t>B</t>
    </r>
    <r>
      <rPr>
        <sz val="10.5"/>
        <color theme="1"/>
        <rFont val="ＭＳ 明朝"/>
        <family val="1"/>
        <charset val="128"/>
      </rPr>
      <t>・</t>
    </r>
    <r>
      <rPr>
        <sz val="10.5"/>
        <color theme="1"/>
        <rFont val="Century"/>
        <family val="1"/>
      </rPr>
      <t>C</t>
    </r>
    <r>
      <rPr>
        <sz val="10.5"/>
        <color theme="1"/>
        <rFont val="ＭＳ 明朝"/>
        <family val="1"/>
        <charset val="128"/>
      </rPr>
      <t>重油</t>
    </r>
  </si>
  <si>
    <t>石油アスファルト</t>
  </si>
  <si>
    <t>GJ/t</t>
  </si>
  <si>
    <t>石油コークス</t>
  </si>
  <si>
    <t>石油ガス</t>
  </si>
  <si>
    <r>
      <t>液化石油ガス（</t>
    </r>
    <r>
      <rPr>
        <sz val="10.5"/>
        <color theme="1"/>
        <rFont val="Century"/>
        <family val="1"/>
      </rPr>
      <t>LPG</t>
    </r>
    <r>
      <rPr>
        <sz val="10.5"/>
        <color theme="1"/>
        <rFont val="ＭＳ 明朝"/>
        <family val="1"/>
        <charset val="128"/>
      </rPr>
      <t>）</t>
    </r>
  </si>
  <si>
    <t>石油系炭化水素ガス</t>
  </si>
  <si>
    <r>
      <t>GJ/</t>
    </r>
    <r>
      <rPr>
        <sz val="10.5"/>
        <color theme="1"/>
        <rFont val="ＭＳ 明朝"/>
        <family val="1"/>
        <charset val="128"/>
      </rPr>
      <t>千</t>
    </r>
    <r>
      <rPr>
        <sz val="10.5"/>
        <color theme="1"/>
        <rFont val="Century"/>
        <family val="1"/>
      </rPr>
      <t>m3</t>
    </r>
  </si>
  <si>
    <t>可燃性</t>
  </si>
  <si>
    <t>天然ガス</t>
  </si>
  <si>
    <r>
      <t>液化天然ガス（</t>
    </r>
    <r>
      <rPr>
        <sz val="10.5"/>
        <color theme="1"/>
        <rFont val="Century"/>
        <family val="1"/>
      </rPr>
      <t>LNG</t>
    </r>
    <r>
      <rPr>
        <sz val="10.5"/>
        <color theme="1"/>
        <rFont val="ＭＳ 明朝"/>
        <family val="1"/>
        <charset val="128"/>
      </rPr>
      <t>）</t>
    </r>
  </si>
  <si>
    <t>その他可燃性天然ガス</t>
  </si>
  <si>
    <t>輸入原料炭</t>
  </si>
  <si>
    <t>コークス用原料炭</t>
  </si>
  <si>
    <t>吹込用原料炭</t>
  </si>
  <si>
    <t>輸入一般炭</t>
  </si>
  <si>
    <t>国産一般炭</t>
  </si>
  <si>
    <t>輸入無煙炭</t>
  </si>
  <si>
    <t>石炭コークス</t>
  </si>
  <si>
    <t>コールタール</t>
  </si>
  <si>
    <t>コークス炉ガス</t>
  </si>
  <si>
    <t>高炉ガス</t>
  </si>
  <si>
    <t>発電用高炉ガス</t>
  </si>
  <si>
    <t>転炉ガス</t>
  </si>
  <si>
    <t>その他の燃料</t>
  </si>
  <si>
    <t>都市ガス</t>
  </si>
  <si>
    <t>産業用蒸気</t>
  </si>
  <si>
    <t>GJ/GJ</t>
  </si>
  <si>
    <t>産業用以外の蒸気</t>
  </si>
  <si>
    <t>温水</t>
  </si>
  <si>
    <t>冷水</t>
  </si>
  <si>
    <t>電　気</t>
  </si>
  <si>
    <r>
      <t>GJ/</t>
    </r>
    <r>
      <rPr>
        <sz val="10.5"/>
        <color theme="1"/>
        <rFont val="ＭＳ 明朝"/>
        <family val="1"/>
        <charset val="128"/>
      </rPr>
      <t>千</t>
    </r>
    <r>
      <rPr>
        <sz val="10.5"/>
        <color theme="1"/>
        <rFont val="Century"/>
        <family val="1"/>
      </rPr>
      <t>kWh</t>
    </r>
  </si>
  <si>
    <t>〇エネルギー使用量算出用換算係数</t>
    <phoneticPr fontId="3"/>
  </si>
  <si>
    <t>〇計算式</t>
    <rPh sb="1" eb="4">
      <t>ケイサンシキ</t>
    </rPh>
    <phoneticPr fontId="3"/>
  </si>
  <si>
    <t>〇〇　＝　□□　×　△△</t>
    <phoneticPr fontId="3"/>
  </si>
  <si>
    <t>〇〇(株)　電力会社</t>
    <rPh sb="2" eb="5">
      <t>カブ</t>
    </rPh>
    <rPh sb="6" eb="10">
      <t>デンリョクガイシャ</t>
    </rPh>
    <phoneticPr fontId="3"/>
  </si>
  <si>
    <t>入力用_1エネルギー使用状況(使用量)</t>
  </si>
  <si>
    <t>①エネルギー使用状況</t>
    <phoneticPr fontId="3"/>
  </si>
  <si>
    <t>委嘱時にお渡ししたエネルギー使用状況の値を転記してください。</t>
    <rPh sb="0" eb="3">
      <t>イショクジ</t>
    </rPh>
    <rPh sb="5" eb="6">
      <t>ワタ</t>
    </rPh>
    <rPh sb="14" eb="16">
      <t>シヨウ</t>
    </rPh>
    <rPh sb="16" eb="18">
      <t>ジョウキョウ</t>
    </rPh>
    <rPh sb="19" eb="20">
      <t>アタイ</t>
    </rPh>
    <rPh sb="21" eb="23">
      <t>テンキ</t>
    </rPh>
    <phoneticPr fontId="3"/>
  </si>
  <si>
    <t>訪問後、値に修正があった場合はそちらを記載してください。</t>
    <rPh sb="0" eb="3">
      <t>ホウモンゴ</t>
    </rPh>
    <rPh sb="4" eb="5">
      <t>アタイ</t>
    </rPh>
    <rPh sb="6" eb="8">
      <t>シュウセイ</t>
    </rPh>
    <rPh sb="12" eb="14">
      <t>バアイ</t>
    </rPh>
    <rPh sb="19" eb="21">
      <t>キサイ</t>
    </rPh>
    <phoneticPr fontId="3"/>
  </si>
  <si>
    <t>　※その際、エネルギー使用量が変わったことはプラザまでお伝えください。</t>
    <rPh sb="4" eb="5">
      <t>サイ</t>
    </rPh>
    <rPh sb="11" eb="14">
      <t>シヨウリョウ</t>
    </rPh>
    <rPh sb="15" eb="16">
      <t>カ</t>
    </rPh>
    <rPh sb="28" eb="29">
      <t>ツタ</t>
    </rPh>
    <phoneticPr fontId="3"/>
  </si>
  <si>
    <t>②設備別　エネルギー使用量</t>
    <rPh sb="1" eb="4">
      <t>セツビベツ</t>
    </rPh>
    <rPh sb="10" eb="13">
      <t>シヨウリョウ</t>
    </rPh>
    <phoneticPr fontId="3"/>
  </si>
  <si>
    <t>「設備名称」の列に主な設備の名称を入力してください</t>
    <rPh sb="1" eb="5">
      <t>セツビメイショウ</t>
    </rPh>
    <rPh sb="7" eb="8">
      <t>レツ</t>
    </rPh>
    <rPh sb="9" eb="10">
      <t>オモ</t>
    </rPh>
    <rPh sb="11" eb="13">
      <t>セツビ</t>
    </rPh>
    <rPh sb="14" eb="16">
      <t>メイショウ</t>
    </rPh>
    <rPh sb="17" eb="19">
      <t>ニュウリョク</t>
    </rPh>
    <phoneticPr fontId="3"/>
  </si>
  <si>
    <t>→</t>
    <phoneticPr fontId="3"/>
  </si>
  <si>
    <t>「3_エネルギー使用状況」のシート4、１つ目、２つ目のグラフに反映されます。</t>
    <rPh sb="21" eb="22">
      <t>メ</t>
    </rPh>
    <rPh sb="25" eb="26">
      <t>メ</t>
    </rPh>
    <rPh sb="31" eb="33">
      <t>ハンエイ</t>
    </rPh>
    <phoneticPr fontId="3"/>
  </si>
  <si>
    <t>エネルギーの「種類」を選択し、使用量を入力してください。</t>
    <rPh sb="7" eb="9">
      <t>シュルイ</t>
    </rPh>
    <rPh sb="11" eb="13">
      <t>センタク</t>
    </rPh>
    <rPh sb="15" eb="18">
      <t>シヨウリョウ</t>
    </rPh>
    <rPh sb="19" eb="21">
      <t>ニュウリョク</t>
    </rPh>
    <phoneticPr fontId="3"/>
  </si>
  <si>
    <t>「3_エネルギー使用状況」のシート4、３つ目のグラフに反映されます。</t>
    <rPh sb="21" eb="22">
      <t>メ</t>
    </rPh>
    <rPh sb="27" eb="29">
      <t>ハンエイ</t>
    </rPh>
    <phoneticPr fontId="3"/>
  </si>
  <si>
    <t>必要事項を入力してください。</t>
    <rPh sb="0" eb="4">
      <t>ヒツヨウジコウ</t>
    </rPh>
    <rPh sb="5" eb="7">
      <t>ニュウリョク</t>
    </rPh>
    <phoneticPr fontId="3"/>
  </si>
  <si>
    <t>2_診断総括</t>
  </si>
  <si>
    <t>3_エネルギー使用状況</t>
  </si>
  <si>
    <t>コメントあれば入力してください</t>
    <rPh sb="7" eb="9">
      <t>ニュウリョク</t>
    </rPh>
    <phoneticPr fontId="3"/>
  </si>
  <si>
    <t>その他必要なグラフがあれば追加してください。</t>
    <rPh sb="2" eb="3">
      <t>タ</t>
    </rPh>
    <rPh sb="3" eb="5">
      <t>ヒツヨウ</t>
    </rPh>
    <rPh sb="13" eb="15">
      <t>ツイカ</t>
    </rPh>
    <phoneticPr fontId="3"/>
  </si>
  <si>
    <t>5_提案内容</t>
  </si>
  <si>
    <t>１提案に対して１つ作成してください。</t>
    <rPh sb="1" eb="3">
      <t>テイアン</t>
    </rPh>
    <rPh sb="4" eb="5">
      <t>タイ</t>
    </rPh>
    <rPh sb="9" eb="11">
      <t>サクセイ</t>
    </rPh>
    <phoneticPr fontId="3"/>
  </si>
  <si>
    <t>数値については必ず試算条件、削減効果の計算式を明示し根拠を示せるようにしてください。</t>
    <rPh sb="0" eb="2">
      <t>スウチ</t>
    </rPh>
    <rPh sb="7" eb="8">
      <t>カナラ</t>
    </rPh>
    <rPh sb="9" eb="13">
      <t>シサンジョウケン</t>
    </rPh>
    <rPh sb="14" eb="18">
      <t>サクゲンコウカ</t>
    </rPh>
    <rPh sb="19" eb="22">
      <t>ケイサンシキ</t>
    </rPh>
    <rPh sb="23" eb="25">
      <t>メイジ</t>
    </rPh>
    <phoneticPr fontId="3"/>
  </si>
  <si>
    <t>設備改善による削減量【電気用】</t>
    <rPh sb="0" eb="4">
      <t>セツビカイゼン</t>
    </rPh>
    <rPh sb="7" eb="9">
      <t>サクゲン</t>
    </rPh>
    <rPh sb="9" eb="10">
      <t>リョウ</t>
    </rPh>
    <rPh sb="11" eb="13">
      <t>デンキ</t>
    </rPh>
    <phoneticPr fontId="3"/>
  </si>
  <si>
    <t>No</t>
    <phoneticPr fontId="9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</si>
  <si>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</si>
  <si>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</si>
  <si>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</si>
  <si>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</si>
  <si>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</si>
  <si>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</si>
  <si>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</si>
  <si>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</si>
  <si>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</si>
  <si>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蛍光灯</t>
    <rPh sb="0" eb="3">
      <t>ケイコウトウ</t>
    </rPh>
    <phoneticPr fontId="3"/>
  </si>
  <si>
    <t>【現状】</t>
    <rPh sb="1" eb="3">
      <t>ゲンジョウ</t>
    </rPh>
    <phoneticPr fontId="3"/>
  </si>
  <si>
    <t>【更新後】</t>
    <rPh sb="1" eb="4">
      <t>コウシンゴ</t>
    </rPh>
    <phoneticPr fontId="3"/>
  </si>
  <si>
    <t>台数
（単位）</t>
    <rPh sb="0" eb="2">
      <t>ダイスウ</t>
    </rPh>
    <rPh sb="4" eb="6">
      <t>タンイ</t>
    </rPh>
    <phoneticPr fontId="9"/>
  </si>
  <si>
    <t>削減電力量計</t>
    <rPh sb="0" eb="2">
      <t>サクゲン</t>
    </rPh>
    <rPh sb="2" eb="4">
      <t>デンリョク</t>
    </rPh>
    <rPh sb="4" eb="5">
      <t>リョウ</t>
    </rPh>
    <rPh sb="5" eb="6">
      <t>ケイ</t>
    </rPh>
    <phoneticPr fontId="3"/>
  </si>
  <si>
    <t>削減電力量
(ｋWh)</t>
    <rPh sb="0" eb="2">
      <t>サクゲン</t>
    </rPh>
    <rPh sb="2" eb="4">
      <t>デンリョク</t>
    </rPh>
    <rPh sb="4" eb="5">
      <t>リョウ</t>
    </rPh>
    <phoneticPr fontId="3"/>
  </si>
  <si>
    <t>台数
(単位)</t>
    <rPh sb="0" eb="2">
      <t>ダイスウ</t>
    </rPh>
    <rPh sb="4" eb="6">
      <t>タンイ</t>
    </rPh>
    <phoneticPr fontId="9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</si>
  <si>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</si>
  <si>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</si>
  <si>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</si>
  <si>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</si>
  <si>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</si>
  <si>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6_設備改善による効果</t>
  </si>
  <si>
    <t>タテ、ヨコの使いやすいものを使用してください。</t>
    <rPh sb="6" eb="7">
      <t>ツカ</t>
    </rPh>
    <rPh sb="14" eb="16">
      <t>シヨウ</t>
    </rPh>
    <phoneticPr fontId="3"/>
  </si>
  <si>
    <t>GJ　　＝</t>
    <phoneticPr fontId="3"/>
  </si>
  <si>
    <t>÷</t>
    <phoneticPr fontId="3"/>
  </si>
  <si>
    <t>×100</t>
    <phoneticPr fontId="3"/>
  </si>
  <si>
    <t>・ページ番号の挿入が難しい場合は提案番号でも可。</t>
    <rPh sb="4" eb="6">
      <t>バンゴウ</t>
    </rPh>
    <rPh sb="7" eb="9">
      <t>ソウニュウ</t>
    </rPh>
    <rPh sb="10" eb="11">
      <t>ムズカ</t>
    </rPh>
    <rPh sb="13" eb="15">
      <t>バアイ</t>
    </rPh>
    <rPh sb="16" eb="20">
      <t>テイアンバンゴウ</t>
    </rPh>
    <rPh sb="22" eb="23">
      <t>カ</t>
    </rPh>
    <phoneticPr fontId="3"/>
  </si>
  <si>
    <t>　</t>
    <phoneticPr fontId="3"/>
  </si>
  <si>
    <t>診断場所：</t>
    <rPh sb="0" eb="2">
      <t>シンダン</t>
    </rPh>
    <rPh sb="2" eb="4">
      <t>バショ</t>
    </rPh>
    <phoneticPr fontId="3"/>
  </si>
  <si>
    <t>A</t>
  </si>
  <si>
    <t>B</t>
  </si>
  <si>
    <t>C</t>
  </si>
  <si>
    <t>D</t>
  </si>
  <si>
    <t>E</t>
  </si>
  <si>
    <t/>
  </si>
  <si>
    <t>　令和〇年度　省エネ診断支援事業</t>
    <rPh sb="1" eb="3">
      <t>レイワ</t>
    </rPh>
    <rPh sb="4" eb="6">
      <t>ネンド</t>
    </rPh>
    <rPh sb="7" eb="8">
      <t>ショウ</t>
    </rPh>
    <rPh sb="10" eb="12">
      <t>シンダン</t>
    </rPh>
    <rPh sb="12" eb="16">
      <t>シエンジギョウ</t>
    </rPh>
    <phoneticPr fontId="3"/>
  </si>
  <si>
    <t>・診断の実施年度</t>
    <rPh sb="1" eb="3">
      <t>シンダン</t>
    </rPh>
    <rPh sb="4" eb="6">
      <t>ジッシ</t>
    </rPh>
    <rPh sb="6" eb="8">
      <t>ネンド</t>
    </rPh>
    <phoneticPr fontId="3"/>
  </si>
  <si>
    <t>様式第１９号（第９条関係）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</si>
</sst>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[$-F800]dddd\,\ mmmm\ dd\,\ yyyy"/>
    <numFmt numFmtId="177" formatCode="#,##0_ "/>
    <numFmt numFmtId="178" formatCode="0.0000_ "/>
    <numFmt numFmtId="179" formatCode="0.00000_);[Red]\(0.00000\)"/>
    <numFmt numFmtId="180" formatCode="0.0_ "/>
    <numFmt numFmtId="181" formatCode="0.0%"/>
    <numFmt numFmtId="182" formatCode="0_);[Red]\(0\)"/>
    <numFmt numFmtId="183" formatCode="#,##0_);[Red]\(#,##0\)"/>
    <numFmt numFmtId="184" formatCode="0.00_);[Red]\(0.00\)"/>
    <numFmt numFmtId="185" formatCode="#,##0.00_ "/>
    <numFmt numFmtId="186" formatCode="#,##0.0_ ;[Red]\-#,##0.0\ "/>
    <numFmt numFmtId="187" formatCode="yyyy&quot;年&quot;m&quot;月&quot;;@"/>
    <numFmt numFmtId="188" formatCode="#,##0.0_ "/>
    <numFmt numFmtId="189" formatCode="#,##0.0;[Red]\-#,##0.0"/>
    <numFmt numFmtId="190" formatCode="#,##0.00000_);[Red]\(#,##0.00000\)"/>
    <numFmt numFmtId="191" formatCode="#,##0.0_);[Red]\(#,##0.0\)"/>
  </numFmts>
  <fonts count="47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6"/>
      <color theme="1"/>
      <name val="Yu Gothic"/>
      <family val="3"/>
      <charset val="128"/>
      <scheme val="minor"/>
    </font>
    <font>
      <sz val="24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Yu Gothic"/>
      <family val="2"/>
      <charset val="128"/>
      <scheme val="minor"/>
    </font>
    <font>
      <sz val="10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6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12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  <font>
      <b/>
      <sz val="12"/>
      <color rgb="FFC80000"/>
      <name val="Yu Gothic Light"/>
      <family val="3"/>
      <charset val="128"/>
      <scheme val="major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vertAlign val="superscript"/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4"/>
      <color rgb="FFFF0000"/>
      <name val="Yu Gothic"/>
      <family val="2"/>
      <scheme val="minor"/>
    </font>
    <font>
      <u/>
      <sz val="12"/>
      <name val="Yu Gothic"/>
      <family val="3"/>
      <charset val="128"/>
      <scheme val="minor"/>
    </font>
    <font>
      <sz val="14"/>
      <color rgb="FFFF0000"/>
      <name val="Yu Gothic"/>
      <family val="3"/>
      <charset val="128"/>
      <scheme val="minor"/>
    </font>
    <font>
      <sz val="8"/>
      <name val="Yu Gothic"/>
      <family val="3"/>
      <charset val="128"/>
      <scheme val="minor"/>
    </font>
    <font>
      <sz val="10"/>
      <color theme="1"/>
      <name val="ＭＳ Ｐ明朝"/>
      <family val="1"/>
      <charset val="128"/>
    </font>
    <font>
      <sz val="16"/>
      <color theme="1"/>
      <name val="Yu Gothic"/>
      <family val="2"/>
      <scheme val="minor"/>
    </font>
    <font>
      <sz val="14"/>
      <name val="ＭＳ Ｐ明朝"/>
      <family val="1"/>
      <charset val="128"/>
    </font>
    <font>
      <sz val="10.5"/>
      <color theme="1"/>
      <name val="Century"/>
      <family val="1"/>
    </font>
    <font>
      <sz val="10.5"/>
      <color rgb="FF000000"/>
      <name val="ＭＳ 明朝"/>
      <family val="1"/>
      <charset val="128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10.5"/>
      <name val="ＭＳ 明朝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3CC33"/>
      </left>
      <right/>
      <top style="thin">
        <color rgb="FF33CC33"/>
      </top>
      <bottom style="thin">
        <color rgb="FF33CC33"/>
      </bottom>
      <diagonal/>
    </border>
    <border>
      <left/>
      <right style="thin">
        <color rgb="FF00FF00"/>
      </right>
      <top style="thin">
        <color rgb="FF33CC33"/>
      </top>
      <bottom style="thin">
        <color rgb="FF33CC33"/>
      </bottom>
      <diagonal/>
    </border>
    <border>
      <left style="thin">
        <color rgb="FF00FF00"/>
      </left>
      <right/>
      <top style="thin">
        <color rgb="FF33CC33"/>
      </top>
      <bottom style="thin">
        <color rgb="FF33CC33"/>
      </bottom>
      <diagonal/>
    </border>
    <border>
      <left style="thin">
        <color rgb="FF00FF00"/>
      </left>
      <right/>
      <top style="thin">
        <color rgb="FF00FF00"/>
      </top>
      <bottom/>
      <diagonal/>
    </border>
    <border>
      <left style="thin">
        <color rgb="FF00FF00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38" fontId="2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63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76" fontId="5" fillId="0" borderId="0" xfId="0" applyNumberFormat="1" applyFont="1" applyAlignment="1">
      <alignment horizontal="center"/>
    </xf>
    <xf numFmtId="0" fontId="7" fillId="2" borderId="0" xfId="0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0" fillId="0" borderId="0" xfId="2" applyFont="1">
      <alignment vertical="center"/>
    </xf>
    <xf numFmtId="0" fontId="11" fillId="0" borderId="0" xfId="2" applyFont="1">
      <alignment vertic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0" fillId="0" borderId="12" xfId="0" applyBorder="1"/>
    <xf numFmtId="0" fontId="14" fillId="0" borderId="0" xfId="0" applyFont="1"/>
    <xf numFmtId="0" fontId="15" fillId="0" borderId="0" xfId="2" applyFont="1">
      <alignment vertical="center"/>
    </xf>
    <xf numFmtId="0" fontId="15" fillId="0" borderId="0" xfId="2" applyFont="1" applyAlignment="1">
      <alignment horizontal="right" vertical="center"/>
    </xf>
    <xf numFmtId="0" fontId="18" fillId="0" borderId="0" xfId="0" applyFont="1"/>
    <xf numFmtId="38" fontId="15" fillId="4" borderId="0" xfId="3" applyFont="1" applyFill="1" applyBorder="1" applyAlignment="1" applyProtection="1">
      <alignment horizontal="right" vertical="center" shrinkToFit="1"/>
      <protection locked="0"/>
    </xf>
    <xf numFmtId="38" fontId="15" fillId="5" borderId="0" xfId="3" applyFont="1" applyFill="1" applyBorder="1" applyAlignment="1" applyProtection="1">
      <alignment horizontal="right" vertical="center"/>
      <protection locked="0"/>
    </xf>
    <xf numFmtId="0" fontId="15" fillId="8" borderId="0" xfId="2" applyFont="1" applyFill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2" applyFont="1">
      <alignment vertical="center"/>
    </xf>
    <xf numFmtId="0" fontId="16" fillId="0" borderId="0" xfId="2" applyFont="1">
      <alignment vertical="center"/>
    </xf>
    <xf numFmtId="0" fontId="15" fillId="9" borderId="0" xfId="2" applyFont="1" applyFill="1">
      <alignment vertical="center"/>
    </xf>
    <xf numFmtId="0" fontId="4" fillId="0" borderId="0" xfId="0" applyFont="1"/>
    <xf numFmtId="0" fontId="20" fillId="0" borderId="0" xfId="0" applyFont="1"/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0" fillId="0" borderId="7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shrinkToFit="1"/>
    </xf>
    <xf numFmtId="181" fontId="0" fillId="0" borderId="1" xfId="0" applyNumberFormat="1" applyBorder="1" applyAlignment="1">
      <alignment horizontal="center" vertical="center" shrinkToFit="1"/>
    </xf>
    <xf numFmtId="0" fontId="0" fillId="0" borderId="0" xfId="0" applyAlignment="1">
      <alignment horizontal="center" vertical="top" shrinkToFit="1"/>
    </xf>
    <xf numFmtId="0" fontId="0" fillId="0" borderId="23" xfId="0" applyBorder="1" applyAlignment="1">
      <alignment horizontal="center" shrinkToFit="1"/>
    </xf>
    <xf numFmtId="181" fontId="0" fillId="0" borderId="29" xfId="0" applyNumberForma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wrapText="1"/>
    </xf>
    <xf numFmtId="181" fontId="0" fillId="0" borderId="7" xfId="0" applyNumberFormat="1" applyBorder="1" applyAlignment="1">
      <alignment horizontal="center" vertical="center" shrinkToFit="1"/>
    </xf>
    <xf numFmtId="181" fontId="0" fillId="0" borderId="22" xfId="0" applyNumberForma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wrapText="1"/>
    </xf>
    <xf numFmtId="181" fontId="0" fillId="0" borderId="13" xfId="0" applyNumberForma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180" fontId="0" fillId="0" borderId="36" xfId="0" applyNumberFormat="1" applyBorder="1" applyAlignment="1">
      <alignment horizontal="center" vertical="center" shrinkToFit="1"/>
    </xf>
    <xf numFmtId="180" fontId="0" fillId="0" borderId="30" xfId="0" applyNumberFormat="1" applyBorder="1" applyAlignment="1">
      <alignment horizontal="center" vertical="center" shrinkToFit="1"/>
    </xf>
    <xf numFmtId="180" fontId="0" fillId="0" borderId="38" xfId="0" applyNumberFormat="1" applyBorder="1" applyAlignment="1">
      <alignment horizontal="center" vertical="center" shrinkToFit="1"/>
    </xf>
    <xf numFmtId="0" fontId="0" fillId="0" borderId="40" xfId="0" applyBorder="1" applyAlignment="1">
      <alignment horizontal="center" shrinkToFit="1"/>
    </xf>
    <xf numFmtId="0" fontId="0" fillId="0" borderId="31" xfId="0" applyBorder="1" applyAlignment="1">
      <alignment horizontal="center" vertical="top" wrapText="1" shrinkToFit="1"/>
    </xf>
    <xf numFmtId="0" fontId="0" fillId="0" borderId="31" xfId="0" applyBorder="1" applyAlignment="1">
      <alignment horizontal="center" vertical="top" shrinkToFit="1"/>
    </xf>
    <xf numFmtId="0" fontId="0" fillId="0" borderId="41" xfId="0" applyBorder="1" applyAlignment="1">
      <alignment horizontal="center" vertical="top" shrinkToFit="1"/>
    </xf>
    <xf numFmtId="0" fontId="21" fillId="2" borderId="1" xfId="5" applyFont="1" applyFill="1" applyBorder="1" applyAlignment="1">
      <alignment horizontal="center" vertical="center" wrapText="1"/>
    </xf>
    <xf numFmtId="0" fontId="22" fillId="2" borderId="1" xfId="5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8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13" fillId="10" borderId="1" xfId="5" applyFont="1" applyFill="1" applyBorder="1" applyAlignment="1">
      <alignment vertical="center" shrinkToFit="1"/>
    </xf>
    <xf numFmtId="182" fontId="13" fillId="10" borderId="1" xfId="6" applyNumberFormat="1" applyFont="1" applyFill="1" applyBorder="1" applyAlignment="1">
      <alignment vertical="center" shrinkToFit="1"/>
    </xf>
    <xf numFmtId="182" fontId="13" fillId="10" borderId="1" xfId="5" applyNumberFormat="1" applyFont="1" applyFill="1" applyBorder="1" applyAlignment="1">
      <alignment vertical="center" shrinkToFit="1"/>
    </xf>
    <xf numFmtId="0" fontId="0" fillId="0" borderId="1" xfId="0" applyBorder="1" applyAlignment="1">
      <alignment shrinkToFit="1"/>
    </xf>
    <xf numFmtId="0" fontId="13" fillId="0" borderId="1" xfId="4" applyFont="1" applyBorder="1" applyAlignment="1">
      <alignment shrinkToFit="1"/>
    </xf>
    <xf numFmtId="183" fontId="13" fillId="10" borderId="1" xfId="5" applyNumberFormat="1" applyFont="1" applyFill="1" applyBorder="1" applyAlignment="1">
      <alignment vertical="center" shrinkToFit="1"/>
    </xf>
    <xf numFmtId="183" fontId="13" fillId="0" borderId="1" xfId="4" applyNumberFormat="1" applyFont="1" applyBorder="1" applyAlignment="1">
      <alignment shrinkToFit="1"/>
    </xf>
    <xf numFmtId="177" fontId="13" fillId="10" borderId="1" xfId="5" applyNumberFormat="1" applyFont="1" applyFill="1" applyBorder="1" applyAlignment="1">
      <alignment vertical="center" shrinkToFit="1"/>
    </xf>
    <xf numFmtId="177" fontId="13" fillId="0" borderId="1" xfId="4" applyNumberFormat="1" applyFont="1" applyBorder="1" applyAlignment="1">
      <alignment shrinkToFit="1"/>
    </xf>
    <xf numFmtId="0" fontId="24" fillId="0" borderId="0" xfId="0" applyFont="1" applyAlignment="1">
      <alignment vertical="center"/>
    </xf>
    <xf numFmtId="0" fontId="26" fillId="0" borderId="0" xfId="2" applyFont="1">
      <alignment vertical="center"/>
    </xf>
    <xf numFmtId="0" fontId="27" fillId="0" borderId="0" xfId="2" applyFont="1">
      <alignment vertical="center"/>
    </xf>
    <xf numFmtId="0" fontId="28" fillId="0" borderId="0" xfId="2" applyFont="1">
      <alignment vertical="center"/>
    </xf>
    <xf numFmtId="0" fontId="30" fillId="0" borderId="0" xfId="2" applyFont="1" applyAlignment="1">
      <alignment horizontal="right" vertical="center"/>
    </xf>
    <xf numFmtId="0" fontId="30" fillId="0" borderId="0" xfId="2" applyFont="1">
      <alignment vertical="center"/>
    </xf>
    <xf numFmtId="0" fontId="31" fillId="0" borderId="0" xfId="2" applyFont="1">
      <alignment vertical="center"/>
    </xf>
    <xf numFmtId="0" fontId="11" fillId="0" borderId="2" xfId="2" applyFont="1" applyBorder="1" applyAlignment="1">
      <alignment horizontal="center" vertical="center" shrinkToFit="1"/>
    </xf>
    <xf numFmtId="0" fontId="35" fillId="0" borderId="0" xfId="0" applyFont="1"/>
    <xf numFmtId="0" fontId="10" fillId="0" borderId="1" xfId="2" applyFont="1" applyBorder="1" applyAlignment="1">
      <alignment horizontal="center" vertical="center"/>
    </xf>
    <xf numFmtId="0" fontId="10" fillId="3" borderId="1" xfId="2" applyFont="1" applyFill="1" applyBorder="1" applyAlignment="1">
      <alignment horizontal="center" vertical="center"/>
    </xf>
    <xf numFmtId="0" fontId="36" fillId="0" borderId="0" xfId="0" applyFont="1" applyAlignment="1">
      <alignment wrapText="1" shrinkToFit="1"/>
    </xf>
    <xf numFmtId="0" fontId="36" fillId="0" borderId="0" xfId="0" applyFont="1" applyAlignment="1">
      <alignment horizontal="left" wrapText="1" shrinkToFit="1"/>
    </xf>
    <xf numFmtId="0" fontId="11" fillId="4" borderId="7" xfId="2" applyFont="1" applyFill="1" applyBorder="1" applyAlignment="1" applyProtection="1">
      <alignment horizontal="right" vertical="center"/>
      <protection locked="0"/>
    </xf>
    <xf numFmtId="0" fontId="11" fillId="4" borderId="14" xfId="2" applyFont="1" applyFill="1" applyBorder="1" applyAlignment="1" applyProtection="1">
      <alignment horizontal="right" vertical="center"/>
      <protection locked="0"/>
    </xf>
    <xf numFmtId="38" fontId="11" fillId="5" borderId="14" xfId="3" applyFont="1" applyFill="1" applyBorder="1" applyAlignment="1" applyProtection="1">
      <alignment horizontal="right" vertical="center"/>
      <protection locked="0"/>
    </xf>
    <xf numFmtId="38" fontId="11" fillId="3" borderId="14" xfId="3" applyFont="1" applyFill="1" applyBorder="1" applyAlignment="1" applyProtection="1">
      <alignment horizontal="right" vertical="center"/>
      <protection locked="0"/>
    </xf>
    <xf numFmtId="38" fontId="11" fillId="4" borderId="14" xfId="3" applyFont="1" applyFill="1" applyBorder="1" applyAlignment="1" applyProtection="1">
      <alignment horizontal="right" vertical="center"/>
      <protection locked="0"/>
    </xf>
    <xf numFmtId="0" fontId="29" fillId="0" borderId="43" xfId="0" applyFont="1" applyBorder="1" applyAlignment="1">
      <alignment vertical="center"/>
    </xf>
    <xf numFmtId="0" fontId="29" fillId="0" borderId="44" xfId="0" applyFont="1" applyBorder="1" applyAlignment="1">
      <alignment vertical="center"/>
    </xf>
    <xf numFmtId="0" fontId="28" fillId="0" borderId="45" xfId="0" applyFont="1" applyBorder="1" applyAlignment="1">
      <alignment vertical="center"/>
    </xf>
    <xf numFmtId="0" fontId="28" fillId="0" borderId="46" xfId="0" applyFont="1" applyBorder="1" applyAlignment="1">
      <alignment vertical="center" shrinkToFit="1"/>
    </xf>
    <xf numFmtId="0" fontId="11" fillId="3" borderId="10" xfId="2" applyFont="1" applyFill="1" applyBorder="1" applyAlignment="1">
      <alignment horizontal="right" vertical="center"/>
    </xf>
    <xf numFmtId="0" fontId="11" fillId="3" borderId="15" xfId="2" applyFont="1" applyFill="1" applyBorder="1" applyAlignment="1">
      <alignment horizontal="right" vertical="center"/>
    </xf>
    <xf numFmtId="38" fontId="11" fillId="5" borderId="15" xfId="3" applyFont="1" applyFill="1" applyBorder="1" applyAlignment="1" applyProtection="1">
      <alignment horizontal="right" vertical="center"/>
      <protection locked="0"/>
    </xf>
    <xf numFmtId="38" fontId="11" fillId="3" borderId="15" xfId="3" applyFont="1" applyFill="1" applyBorder="1" applyAlignment="1" applyProtection="1">
      <alignment horizontal="right" vertical="center"/>
      <protection locked="0"/>
    </xf>
    <xf numFmtId="38" fontId="11" fillId="4" borderId="15" xfId="3" applyFont="1" applyFill="1" applyBorder="1" applyAlignment="1" applyProtection="1">
      <alignment horizontal="right" vertical="center"/>
      <protection locked="0"/>
    </xf>
    <xf numFmtId="0" fontId="28" fillId="0" borderId="43" xfId="0" applyFont="1" applyBorder="1" applyAlignment="1">
      <alignment vertical="center"/>
    </xf>
    <xf numFmtId="0" fontId="13" fillId="0" borderId="44" xfId="0" applyFont="1" applyBorder="1" applyAlignment="1">
      <alignment horizontal="left" vertical="center" shrinkToFit="1"/>
    </xf>
    <xf numFmtId="0" fontId="37" fillId="0" borderId="45" xfId="0" applyFont="1" applyBorder="1" applyAlignment="1">
      <alignment horizontal="right" vertical="center"/>
    </xf>
    <xf numFmtId="179" fontId="27" fillId="0" borderId="45" xfId="0" applyNumberFormat="1" applyFont="1" applyBorder="1" applyAlignment="1">
      <alignment horizontal="right" vertical="center"/>
    </xf>
    <xf numFmtId="0" fontId="28" fillId="0" borderId="43" xfId="0" applyFont="1" applyBorder="1" applyAlignment="1">
      <alignment vertical="center" wrapText="1"/>
    </xf>
    <xf numFmtId="178" fontId="37" fillId="0" borderId="45" xfId="0" applyNumberFormat="1" applyFont="1" applyBorder="1" applyAlignment="1">
      <alignment horizontal="right" vertical="center"/>
    </xf>
    <xf numFmtId="179" fontId="37" fillId="0" borderId="45" xfId="0" applyNumberFormat="1" applyFont="1" applyBorder="1" applyAlignment="1">
      <alignment horizontal="right" vertical="center"/>
    </xf>
    <xf numFmtId="38" fontId="11" fillId="5" borderId="16" xfId="3" applyFont="1" applyFill="1" applyBorder="1" applyAlignment="1" applyProtection="1">
      <alignment horizontal="right" vertical="center"/>
      <protection locked="0"/>
    </xf>
    <xf numFmtId="38" fontId="11" fillId="3" borderId="16" xfId="3" applyFont="1" applyFill="1" applyBorder="1" applyAlignment="1" applyProtection="1">
      <alignment horizontal="right" vertical="center"/>
      <protection locked="0"/>
    </xf>
    <xf numFmtId="38" fontId="11" fillId="4" borderId="16" xfId="3" applyFont="1" applyFill="1" applyBorder="1" applyAlignment="1" applyProtection="1">
      <alignment horizontal="right" vertical="center"/>
      <protection locked="0"/>
    </xf>
    <xf numFmtId="38" fontId="11" fillId="3" borderId="1" xfId="3" applyFont="1" applyFill="1" applyBorder="1" applyAlignment="1">
      <alignment horizontal="right" vertical="center" shrinkToFit="1"/>
    </xf>
    <xf numFmtId="0" fontId="11" fillId="0" borderId="1" xfId="2" applyFont="1" applyBorder="1" applyAlignment="1">
      <alignment horizontal="center" vertical="center"/>
    </xf>
    <xf numFmtId="38" fontId="11" fillId="3" borderId="7" xfId="3" applyFont="1" applyFill="1" applyBorder="1" applyAlignment="1">
      <alignment horizontal="right" vertical="center" shrinkToFit="1"/>
    </xf>
    <xf numFmtId="38" fontId="11" fillId="0" borderId="1" xfId="3" applyFont="1" applyFill="1" applyBorder="1" applyAlignment="1">
      <alignment horizontal="center" vertical="center" shrinkToFit="1"/>
    </xf>
    <xf numFmtId="0" fontId="11" fillId="3" borderId="19" xfId="2" applyFont="1" applyFill="1" applyBorder="1">
      <alignment vertical="center"/>
    </xf>
    <xf numFmtId="38" fontId="11" fillId="0" borderId="19" xfId="1" applyFont="1" applyFill="1" applyBorder="1" applyAlignment="1">
      <alignment horizontal="center" vertical="center"/>
    </xf>
    <xf numFmtId="38" fontId="11" fillId="3" borderId="19" xfId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0" fillId="0" borderId="1" xfId="0" applyBorder="1"/>
    <xf numFmtId="177" fontId="13" fillId="7" borderId="1" xfId="5" applyNumberFormat="1" applyFont="1" applyFill="1" applyBorder="1" applyAlignment="1">
      <alignment vertical="center" shrinkToFit="1"/>
    </xf>
    <xf numFmtId="183" fontId="0" fillId="7" borderId="1" xfId="0" applyNumberFormat="1" applyFill="1" applyBorder="1" applyAlignment="1">
      <alignment shrinkToFit="1"/>
    </xf>
    <xf numFmtId="180" fontId="0" fillId="0" borderId="1" xfId="0" applyNumberFormat="1" applyBorder="1"/>
    <xf numFmtId="181" fontId="0" fillId="0" borderId="1" xfId="0" applyNumberFormat="1" applyBorder="1"/>
    <xf numFmtId="0" fontId="28" fillId="0" borderId="47" xfId="0" applyFont="1" applyBorder="1" applyAlignment="1">
      <alignment vertical="center" shrinkToFit="1"/>
    </xf>
    <xf numFmtId="0" fontId="39" fillId="0" borderId="0" xfId="2" applyFont="1">
      <alignment vertical="center"/>
    </xf>
    <xf numFmtId="0" fontId="28" fillId="0" borderId="0" xfId="0" applyFont="1"/>
    <xf numFmtId="0" fontId="5" fillId="0" borderId="0" xfId="0" applyFont="1" applyAlignment="1">
      <alignment horizontal="right" inden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25" fillId="0" borderId="0" xfId="0" applyFont="1" applyAlignment="1">
      <alignment horizontal="right" vertical="center"/>
    </xf>
    <xf numFmtId="14" fontId="25" fillId="0" borderId="0" xfId="0" applyNumberFormat="1" applyFont="1" applyAlignment="1">
      <alignment horizontal="center" vertical="center"/>
    </xf>
    <xf numFmtId="0" fontId="5" fillId="0" borderId="0" xfId="0" applyFont="1"/>
    <xf numFmtId="184" fontId="0" fillId="3" borderId="20" xfId="0" applyNumberFormat="1" applyFill="1" applyBorder="1"/>
    <xf numFmtId="9" fontId="13" fillId="10" borderId="1" xfId="5" applyNumberFormat="1" applyFont="1" applyFill="1" applyBorder="1" applyAlignment="1">
      <alignment vertical="center" shrinkToFit="1"/>
    </xf>
    <xf numFmtId="9" fontId="13" fillId="0" borderId="1" xfId="4" applyNumberFormat="1" applyFont="1" applyBorder="1" applyAlignment="1">
      <alignment shrinkToFit="1"/>
    </xf>
    <xf numFmtId="180" fontId="13" fillId="10" borderId="1" xfId="5" applyNumberFormat="1" applyFont="1" applyFill="1" applyBorder="1" applyAlignment="1">
      <alignment vertical="center" shrinkToFit="1"/>
    </xf>
    <xf numFmtId="38" fontId="15" fillId="4" borderId="14" xfId="3" applyFont="1" applyFill="1" applyBorder="1" applyAlignment="1" applyProtection="1">
      <alignment horizontal="right" vertical="center" shrinkToFit="1"/>
      <protection locked="0"/>
    </xf>
    <xf numFmtId="38" fontId="15" fillId="4" borderId="15" xfId="3" applyFont="1" applyFill="1" applyBorder="1" applyAlignment="1" applyProtection="1">
      <alignment horizontal="right" vertical="center" shrinkToFit="1"/>
      <protection locked="0"/>
    </xf>
    <xf numFmtId="38" fontId="15" fillId="4" borderId="16" xfId="3" applyFont="1" applyFill="1" applyBorder="1" applyAlignment="1" applyProtection="1">
      <alignment horizontal="right" vertical="center" shrinkToFit="1"/>
      <protection locked="0"/>
    </xf>
    <xf numFmtId="0" fontId="8" fillId="3" borderId="1" xfId="2" applyFill="1" applyBorder="1">
      <alignment vertical="center"/>
    </xf>
    <xf numFmtId="0" fontId="15" fillId="3" borderId="1" xfId="2" applyFont="1" applyFill="1" applyBorder="1">
      <alignment vertical="center"/>
    </xf>
    <xf numFmtId="0" fontId="15" fillId="3" borderId="1" xfId="2" applyFont="1" applyFill="1" applyBorder="1" applyAlignment="1">
      <alignment vertical="center" shrinkToFit="1"/>
    </xf>
    <xf numFmtId="0" fontId="15" fillId="0" borderId="1" xfId="2" applyFont="1" applyBorder="1">
      <alignment vertical="center"/>
    </xf>
    <xf numFmtId="185" fontId="40" fillId="0" borderId="0" xfId="0" applyNumberFormat="1" applyFont="1" applyAlignment="1">
      <alignment horizontal="center" vertical="center" shrinkToFit="1"/>
    </xf>
    <xf numFmtId="0" fontId="0" fillId="0" borderId="22" xfId="0" applyBorder="1" applyAlignment="1">
      <alignment horizontal="center" vertical="center"/>
    </xf>
    <xf numFmtId="0" fontId="7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0" fillId="0" borderId="4" xfId="0" applyBorder="1"/>
    <xf numFmtId="0" fontId="0" fillId="0" borderId="3" xfId="0" applyBorder="1"/>
    <xf numFmtId="0" fontId="0" fillId="0" borderId="48" xfId="0" applyBorder="1"/>
    <xf numFmtId="0" fontId="0" fillId="0" borderId="8" xfId="0" applyBorder="1"/>
    <xf numFmtId="0" fontId="0" fillId="0" borderId="11" xfId="0" applyBorder="1"/>
    <xf numFmtId="0" fontId="0" fillId="0" borderId="20" xfId="0" applyBorder="1"/>
    <xf numFmtId="0" fontId="0" fillId="0" borderId="20" xfId="0" applyBorder="1" applyAlignment="1">
      <alignment horizontal="right"/>
    </xf>
    <xf numFmtId="0" fontId="0" fillId="0" borderId="20" xfId="0" applyBorder="1" applyAlignment="1">
      <alignment horizontal="left"/>
    </xf>
    <xf numFmtId="0" fontId="41" fillId="0" borderId="0" xfId="2" applyFont="1">
      <alignment vertical="center"/>
    </xf>
    <xf numFmtId="0" fontId="0" fillId="10" borderId="0" xfId="0" applyFill="1"/>
    <xf numFmtId="0" fontId="11" fillId="10" borderId="0" xfId="2" applyFont="1" applyFill="1">
      <alignment vertical="center"/>
    </xf>
    <xf numFmtId="188" fontId="15" fillId="3" borderId="1" xfId="2" applyNumberFormat="1" applyFont="1" applyFill="1" applyBorder="1" applyAlignment="1">
      <alignment vertical="center" shrinkToFit="1"/>
    </xf>
    <xf numFmtId="180" fontId="15" fillId="3" borderId="1" xfId="2" applyNumberFormat="1" applyFont="1" applyFill="1" applyBorder="1" applyAlignment="1">
      <alignment vertical="center" shrinkToFit="1"/>
    </xf>
    <xf numFmtId="0" fontId="11" fillId="0" borderId="1" xfId="2" applyFont="1" applyBorder="1">
      <alignment vertical="center"/>
    </xf>
    <xf numFmtId="184" fontId="11" fillId="0" borderId="1" xfId="2" applyNumberFormat="1" applyFont="1" applyBorder="1">
      <alignment vertical="center"/>
    </xf>
    <xf numFmtId="0" fontId="0" fillId="10" borderId="0" xfId="0" applyFill="1" applyAlignment="1">
      <alignment vertical="top"/>
    </xf>
    <xf numFmtId="0" fontId="0" fillId="10" borderId="0" xfId="0" applyFill="1" applyAlignment="1">
      <alignment horizontal="left"/>
    </xf>
    <xf numFmtId="0" fontId="4" fillId="10" borderId="0" xfId="0" applyFont="1" applyFill="1" applyAlignment="1">
      <alignment horizontal="left"/>
    </xf>
    <xf numFmtId="0" fontId="20" fillId="10" borderId="0" xfId="0" applyFont="1" applyFill="1"/>
    <xf numFmtId="0" fontId="14" fillId="0" borderId="0" xfId="0" applyFont="1" applyAlignment="1">
      <alignment vertical="center"/>
    </xf>
    <xf numFmtId="183" fontId="0" fillId="0" borderId="0" xfId="0" applyNumberFormat="1"/>
    <xf numFmtId="190" fontId="0" fillId="0" borderId="0" xfId="0" applyNumberFormat="1" applyAlignment="1">
      <alignment shrinkToFit="1"/>
    </xf>
    <xf numFmtId="191" fontId="0" fillId="0" borderId="0" xfId="0" applyNumberFormat="1" applyAlignment="1">
      <alignment shrinkToFit="1"/>
    </xf>
    <xf numFmtId="183" fontId="0" fillId="0" borderId="0" xfId="0" applyNumberFormat="1" applyAlignment="1">
      <alignment horizontal="right"/>
    </xf>
    <xf numFmtId="0" fontId="42" fillId="0" borderId="56" xfId="0" applyFont="1" applyBorder="1" applyAlignment="1">
      <alignment horizontal="center" vertical="center"/>
    </xf>
    <xf numFmtId="0" fontId="25" fillId="0" borderId="56" xfId="0" applyFont="1" applyBorder="1" applyAlignment="1">
      <alignment horizontal="justify" vertical="center"/>
    </xf>
    <xf numFmtId="0" fontId="25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181" fontId="0" fillId="0" borderId="0" xfId="0" applyNumberFormat="1"/>
    <xf numFmtId="0" fontId="0" fillId="2" borderId="3" xfId="0" applyFill="1" applyBorder="1"/>
    <xf numFmtId="0" fontId="0" fillId="2" borderId="4" xfId="0" applyFill="1" applyBorder="1"/>
    <xf numFmtId="0" fontId="13" fillId="0" borderId="0" xfId="5" applyFont="1" applyAlignment="1">
      <alignment vertical="center" shrinkToFit="1"/>
    </xf>
    <xf numFmtId="177" fontId="13" fillId="0" borderId="0" xfId="5" applyNumberFormat="1" applyFont="1" applyAlignment="1">
      <alignment vertical="center" shrinkToFit="1"/>
    </xf>
    <xf numFmtId="0" fontId="0" fillId="0" borderId="0" xfId="0" applyAlignment="1">
      <alignment shrinkToFit="1"/>
    </xf>
    <xf numFmtId="182" fontId="13" fillId="0" borderId="0" xfId="5" applyNumberFormat="1" applyFont="1" applyAlignment="1">
      <alignment vertical="center" shrinkToFit="1"/>
    </xf>
    <xf numFmtId="9" fontId="13" fillId="0" borderId="0" xfId="5" applyNumberFormat="1" applyFont="1" applyAlignment="1">
      <alignment vertical="center" shrinkToFit="1"/>
    </xf>
    <xf numFmtId="183" fontId="0" fillId="0" borderId="0" xfId="0" applyNumberFormat="1" applyAlignment="1">
      <alignment shrinkToFit="1"/>
    </xf>
    <xf numFmtId="0" fontId="13" fillId="0" borderId="1" xfId="5" applyFont="1" applyBorder="1" applyAlignment="1">
      <alignment vertical="center" shrinkToFit="1"/>
    </xf>
    <xf numFmtId="177" fontId="13" fillId="0" borderId="1" xfId="5" applyNumberFormat="1" applyFont="1" applyBorder="1" applyAlignment="1">
      <alignment vertical="center" shrinkToFit="1"/>
    </xf>
    <xf numFmtId="182" fontId="13" fillId="0" borderId="1" xfId="5" applyNumberFormat="1" applyFont="1" applyBorder="1" applyAlignment="1">
      <alignment vertical="center" shrinkToFit="1"/>
    </xf>
    <xf numFmtId="183" fontId="13" fillId="0" borderId="1" xfId="5" applyNumberFormat="1" applyFont="1" applyBorder="1" applyAlignment="1">
      <alignment vertical="center" shrinkToFit="1"/>
    </xf>
    <xf numFmtId="180" fontId="13" fillId="0" borderId="1" xfId="5" applyNumberFormat="1" applyFont="1" applyBorder="1" applyAlignment="1">
      <alignment vertical="center" shrinkToFit="1"/>
    </xf>
    <xf numFmtId="183" fontId="0" fillId="0" borderId="1" xfId="0" applyNumberFormat="1" applyBorder="1" applyAlignment="1">
      <alignment shrinkToFit="1"/>
    </xf>
    <xf numFmtId="0" fontId="0" fillId="0" borderId="1" xfId="0" applyBorder="1" applyAlignment="1">
      <alignment horizontal="center"/>
    </xf>
    <xf numFmtId="9" fontId="13" fillId="0" borderId="1" xfId="5" applyNumberFormat="1" applyFont="1" applyBorder="1" applyAlignment="1">
      <alignment vertical="center" shrinkToFit="1"/>
    </xf>
    <xf numFmtId="182" fontId="13" fillId="0" borderId="1" xfId="6" applyNumberFormat="1" applyFont="1" applyFill="1" applyBorder="1" applyAlignment="1">
      <alignment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83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82" fontId="13" fillId="0" borderId="0" xfId="5" applyNumberFormat="1" applyFont="1">
      <alignment vertical="center"/>
    </xf>
    <xf numFmtId="0" fontId="0" fillId="7" borderId="1" xfId="0" applyFill="1" applyBorder="1"/>
    <xf numFmtId="0" fontId="13" fillId="7" borderId="1" xfId="5" applyFont="1" applyFill="1" applyBorder="1" applyAlignment="1">
      <alignment vertical="center" shrinkToFit="1"/>
    </xf>
    <xf numFmtId="182" fontId="13" fillId="7" borderId="1" xfId="5" applyNumberFormat="1" applyFont="1" applyFill="1" applyBorder="1" applyAlignment="1">
      <alignment vertical="center" shrinkToFit="1"/>
    </xf>
    <xf numFmtId="183" fontId="13" fillId="7" borderId="1" xfId="5" applyNumberFormat="1" applyFont="1" applyFill="1" applyBorder="1" applyAlignment="1">
      <alignment vertical="center" shrinkToFit="1"/>
    </xf>
    <xf numFmtId="180" fontId="13" fillId="7" borderId="1" xfId="5" applyNumberFormat="1" applyFont="1" applyFill="1" applyBorder="1" applyAlignment="1">
      <alignment vertical="center" shrinkToFit="1"/>
    </xf>
    <xf numFmtId="0" fontId="0" fillId="7" borderId="1" xfId="0" applyFill="1" applyBorder="1" applyAlignment="1">
      <alignment horizontal="center"/>
    </xf>
    <xf numFmtId="9" fontId="13" fillId="7" borderId="1" xfId="5" applyNumberFormat="1" applyFont="1" applyFill="1" applyBorder="1" applyAlignment="1">
      <alignment vertical="center" shrinkToFit="1"/>
    </xf>
    <xf numFmtId="0" fontId="0" fillId="7" borderId="1" xfId="0" applyFill="1" applyBorder="1" applyAlignment="1">
      <alignment shrinkToFit="1"/>
    </xf>
    <xf numFmtId="182" fontId="13" fillId="7" borderId="1" xfId="6" applyNumberFormat="1" applyFont="1" applyFill="1" applyBorder="1" applyAlignment="1">
      <alignment vertical="center" shrinkToFit="1"/>
    </xf>
    <xf numFmtId="180" fontId="4" fillId="0" borderId="2" xfId="0" applyNumberFormat="1" applyFont="1" applyBorder="1" applyAlignment="1">
      <alignment horizontal="center"/>
    </xf>
    <xf numFmtId="180" fontId="4" fillId="0" borderId="3" xfId="0" applyNumberFormat="1" applyFont="1" applyBorder="1" applyAlignment="1">
      <alignment horizontal="center"/>
    </xf>
    <xf numFmtId="176" fontId="7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0" xfId="2" applyFont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89" fontId="0" fillId="3" borderId="20" xfId="0" applyNumberFormat="1" applyFill="1" applyBorder="1" applyAlignment="1">
      <alignment horizontal="center"/>
    </xf>
    <xf numFmtId="0" fontId="11" fillId="0" borderId="7" xfId="2" applyFont="1" applyBorder="1" applyAlignment="1">
      <alignment horizontal="center" vertical="center" wrapText="1"/>
    </xf>
    <xf numFmtId="0" fontId="11" fillId="0" borderId="10" xfId="2" applyFont="1" applyBorder="1" applyAlignment="1">
      <alignment horizontal="center" vertical="center" wrapText="1"/>
    </xf>
    <xf numFmtId="0" fontId="11" fillId="0" borderId="13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0" fillId="6" borderId="7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7" xfId="2" applyFont="1" applyFill="1" applyBorder="1" applyAlignment="1" applyProtection="1">
      <alignment horizontal="center" vertical="center" wrapText="1"/>
      <protection locked="0"/>
    </xf>
    <xf numFmtId="0" fontId="10" fillId="6" borderId="13" xfId="2" applyFont="1" applyFill="1" applyBorder="1" applyAlignment="1" applyProtection="1">
      <alignment horizontal="center" vertical="center" wrapText="1"/>
      <protection locked="0"/>
    </xf>
    <xf numFmtId="0" fontId="11" fillId="0" borderId="7" xfId="2" applyFont="1" applyBorder="1" applyAlignment="1">
      <alignment horizontal="center" vertical="center" wrapText="1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3" xfId="2" applyFont="1" applyBorder="1" applyAlignment="1">
      <alignment horizontal="center" vertical="center" shrinkToFit="1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top" wrapText="1"/>
    </xf>
    <xf numFmtId="0" fontId="11" fillId="0" borderId="6" xfId="2" applyFont="1" applyBorder="1" applyAlignment="1">
      <alignment horizontal="center" vertical="top"/>
    </xf>
    <xf numFmtId="0" fontId="11" fillId="0" borderId="8" xfId="2" applyFont="1" applyBorder="1" applyAlignment="1">
      <alignment horizontal="center" vertical="top"/>
    </xf>
    <xf numFmtId="0" fontId="11" fillId="0" borderId="9" xfId="2" applyFont="1" applyBorder="1" applyAlignment="1">
      <alignment horizontal="center" vertical="top"/>
    </xf>
    <xf numFmtId="0" fontId="11" fillId="0" borderId="11" xfId="2" applyFont="1" applyBorder="1" applyAlignment="1">
      <alignment horizontal="center" vertical="top"/>
    </xf>
    <xf numFmtId="0" fontId="11" fillId="0" borderId="12" xfId="2" applyFont="1" applyBorder="1" applyAlignment="1">
      <alignment horizontal="center" vertical="top"/>
    </xf>
    <xf numFmtId="0" fontId="11" fillId="0" borderId="3" xfId="2" applyFont="1" applyBorder="1" applyAlignment="1">
      <alignment horizontal="center" vertical="center" shrinkToFit="1"/>
    </xf>
    <xf numFmtId="0" fontId="11" fillId="0" borderId="1" xfId="2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177" fontId="0" fillId="0" borderId="3" xfId="0" applyNumberFormat="1" applyBorder="1" applyAlignment="1">
      <alignment horizontal="center"/>
    </xf>
    <xf numFmtId="187" fontId="0" fillId="0" borderId="3" xfId="0" applyNumberFormat="1" applyBorder="1" applyAlignment="1">
      <alignment horizontal="center"/>
    </xf>
    <xf numFmtId="187" fontId="0" fillId="0" borderId="4" xfId="0" applyNumberFormat="1" applyBorder="1" applyAlignment="1">
      <alignment horizontal="center"/>
    </xf>
    <xf numFmtId="0" fontId="0" fillId="0" borderId="0" xfId="0" applyAlignment="1">
      <alignment horizontal="center"/>
    </xf>
    <xf numFmtId="176" fontId="7" fillId="0" borderId="0" xfId="0" applyNumberFormat="1" applyFont="1" applyAlignment="1">
      <alignment horizontal="left"/>
    </xf>
    <xf numFmtId="0" fontId="0" fillId="0" borderId="5" xfId="0" applyBorder="1" applyAlignment="1">
      <alignment horizontal="left" vertical="top" wrapText="1"/>
    </xf>
    <xf numFmtId="0" fontId="0" fillId="0" borderId="4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3" xfId="0" applyBorder="1" applyAlignment="1">
      <alignment horizontal="left" wrapText="1"/>
    </xf>
    <xf numFmtId="0" fontId="4" fillId="0" borderId="0" xfId="0" applyFont="1" applyAlignment="1">
      <alignment horizontal="right" vertical="center"/>
    </xf>
    <xf numFmtId="185" fontId="40" fillId="0" borderId="0" xfId="0" applyNumberFormat="1" applyFont="1" applyAlignment="1">
      <alignment horizontal="center" vertical="center" shrinkToFit="1"/>
    </xf>
    <xf numFmtId="186" fontId="40" fillId="0" borderId="0" xfId="0" applyNumberFormat="1" applyFont="1" applyAlignment="1">
      <alignment horizontal="center" vertical="center" shrinkToFit="1"/>
    </xf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7" xfId="0" applyBorder="1" applyAlignment="1">
      <alignment horizontal="left" wrapText="1"/>
    </xf>
    <xf numFmtId="0" fontId="0" fillId="0" borderId="33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" xfId="0" applyBorder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4" fillId="0" borderId="4" xfId="0" applyFont="1" applyBorder="1" applyAlignment="1">
      <alignment horizontal="center" shrinkToFi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1" fillId="2" borderId="1" xfId="5" applyFont="1" applyFill="1" applyBorder="1" applyAlignment="1">
      <alignment horizontal="center" vertical="center" wrapText="1"/>
    </xf>
    <xf numFmtId="0" fontId="21" fillId="2" borderId="2" xfId="5" applyFont="1" applyFill="1" applyBorder="1" applyAlignment="1">
      <alignment horizontal="center" vertical="center" wrapText="1"/>
    </xf>
    <xf numFmtId="0" fontId="21" fillId="2" borderId="4" xfId="5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shrinkToFit="1"/>
    </xf>
    <xf numFmtId="0" fontId="43" fillId="11" borderId="49" xfId="0" applyFont="1" applyFill="1" applyBorder="1" applyAlignment="1">
      <alignment horizontal="center" vertical="center"/>
    </xf>
    <xf numFmtId="0" fontId="43" fillId="11" borderId="50" xfId="0" applyFont="1" applyFill="1" applyBorder="1" applyAlignment="1">
      <alignment horizontal="center" vertical="center"/>
    </xf>
    <xf numFmtId="0" fontId="43" fillId="11" borderId="51" xfId="0" applyFont="1" applyFill="1" applyBorder="1" applyAlignment="1">
      <alignment horizontal="center" vertical="center"/>
    </xf>
    <xf numFmtId="0" fontId="43" fillId="11" borderId="52" xfId="0" applyFont="1" applyFill="1" applyBorder="1" applyAlignment="1">
      <alignment horizontal="center" vertical="center"/>
    </xf>
    <xf numFmtId="0" fontId="43" fillId="11" borderId="0" xfId="0" applyFont="1" applyFill="1" applyAlignment="1">
      <alignment horizontal="center" vertical="center"/>
    </xf>
    <xf numFmtId="0" fontId="43" fillId="11" borderId="53" xfId="0" applyFont="1" applyFill="1" applyBorder="1" applyAlignment="1">
      <alignment horizontal="center" vertical="center"/>
    </xf>
    <xf numFmtId="0" fontId="43" fillId="11" borderId="54" xfId="0" applyFont="1" applyFill="1" applyBorder="1" applyAlignment="1">
      <alignment horizontal="center" vertical="center"/>
    </xf>
    <xf numFmtId="0" fontId="43" fillId="11" borderId="55" xfId="0" applyFont="1" applyFill="1" applyBorder="1" applyAlignment="1">
      <alignment horizontal="center" vertical="center"/>
    </xf>
    <xf numFmtId="0" fontId="43" fillId="11" borderId="56" xfId="0" applyFont="1" applyFill="1" applyBorder="1" applyAlignment="1">
      <alignment horizontal="center" vertical="center"/>
    </xf>
    <xf numFmtId="0" fontId="43" fillId="11" borderId="61" xfId="0" applyFont="1" applyFill="1" applyBorder="1" applyAlignment="1">
      <alignment horizontal="center" vertical="center" wrapText="1"/>
    </xf>
    <xf numFmtId="0" fontId="43" fillId="11" borderId="57" xfId="0" applyFont="1" applyFill="1" applyBorder="1" applyAlignment="1">
      <alignment horizontal="center" vertical="center" wrapText="1"/>
    </xf>
    <xf numFmtId="0" fontId="43" fillId="11" borderId="62" xfId="0" applyFont="1" applyFill="1" applyBorder="1" applyAlignment="1">
      <alignment horizontal="center" vertical="center" wrapText="1"/>
    </xf>
    <xf numFmtId="0" fontId="43" fillId="11" borderId="59" xfId="0" applyFont="1" applyFill="1" applyBorder="1" applyAlignment="1">
      <alignment horizontal="center" vertical="center" wrapText="1"/>
    </xf>
    <xf numFmtId="0" fontId="25" fillId="0" borderId="62" xfId="0" applyFont="1" applyBorder="1" applyAlignment="1">
      <alignment horizontal="center" vertical="center" textRotation="255"/>
    </xf>
    <xf numFmtId="0" fontId="25" fillId="0" borderId="60" xfId="0" applyFont="1" applyBorder="1" applyAlignment="1">
      <alignment horizontal="center" vertical="center" textRotation="255"/>
    </xf>
    <xf numFmtId="0" fontId="25" fillId="0" borderId="59" xfId="0" applyFont="1" applyBorder="1" applyAlignment="1">
      <alignment horizontal="center" vertical="center" textRotation="255"/>
    </xf>
    <xf numFmtId="0" fontId="25" fillId="0" borderId="61" xfId="0" applyFont="1" applyBorder="1" applyAlignment="1">
      <alignment horizontal="justify" vertical="center"/>
    </xf>
    <xf numFmtId="0" fontId="25" fillId="0" borderId="58" xfId="0" applyFont="1" applyBorder="1" applyAlignment="1">
      <alignment horizontal="justify" vertical="center"/>
    </xf>
    <xf numFmtId="0" fontId="25" fillId="0" borderId="57" xfId="0" applyFont="1" applyBorder="1" applyAlignment="1">
      <alignment horizontal="justify" vertical="center"/>
    </xf>
    <xf numFmtId="0" fontId="42" fillId="0" borderId="61" xfId="0" applyFont="1" applyBorder="1" applyAlignment="1">
      <alignment horizontal="justify" vertical="center"/>
    </xf>
    <xf numFmtId="0" fontId="42" fillId="0" borderId="58" xfId="0" applyFont="1" applyBorder="1" applyAlignment="1">
      <alignment horizontal="justify" vertical="center"/>
    </xf>
    <xf numFmtId="0" fontId="42" fillId="0" borderId="57" xfId="0" applyFont="1" applyBorder="1" applyAlignment="1">
      <alignment horizontal="justify" vertical="center"/>
    </xf>
    <xf numFmtId="0" fontId="25" fillId="0" borderId="61" xfId="0" applyFont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 wrapText="1"/>
    </xf>
    <xf numFmtId="0" fontId="25" fillId="0" borderId="57" xfId="0" applyFont="1" applyBorder="1" applyAlignment="1">
      <alignment horizontal="center" vertical="center" wrapText="1"/>
    </xf>
    <xf numFmtId="0" fontId="25" fillId="0" borderId="54" xfId="0" applyFont="1" applyBorder="1" applyAlignment="1">
      <alignment horizontal="center" vertical="center" wrapText="1"/>
    </xf>
    <xf numFmtId="0" fontId="25" fillId="0" borderId="56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49" xfId="0" applyFont="1" applyBorder="1" applyAlignment="1">
      <alignment horizontal="center" vertical="center"/>
    </xf>
    <xf numFmtId="0" fontId="25" fillId="0" borderId="51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/>
    </xf>
    <xf numFmtId="0" fontId="25" fillId="0" borderId="56" xfId="0" applyFont="1" applyBorder="1" applyAlignment="1">
      <alignment horizontal="center" vertical="center"/>
    </xf>
    <xf numFmtId="0" fontId="25" fillId="0" borderId="61" xfId="0" applyFont="1" applyBorder="1" applyAlignment="1">
      <alignment horizontal="justify" vertical="center" wrapText="1"/>
    </xf>
    <xf numFmtId="0" fontId="25" fillId="0" borderId="58" xfId="0" applyFont="1" applyBorder="1" applyAlignment="1">
      <alignment horizontal="justify" vertical="center" wrapText="1"/>
    </xf>
    <xf numFmtId="0" fontId="25" fillId="0" borderId="57" xfId="0" applyFont="1" applyBorder="1" applyAlignment="1">
      <alignment horizontal="justify" vertical="center" wrapText="1"/>
    </xf>
    <xf numFmtId="0" fontId="46" fillId="0" borderId="0" xfId="0" applyFont="1" applyAlignment="1">
      <alignment horizontal="left" vertical="center"/>
    </xf>
  </cellXfs>
  <cellStyles count="7">
    <cellStyle name="桁区切り" xfId="1" builtinId="6"/>
    <cellStyle name="桁区切り 2" xfId="3" xr:uid="{B4DB94F3-C103-4A3C-B38A-5B987F6229F0}"/>
    <cellStyle name="桁区切り 3" xfId="6" xr:uid="{0EC22E48-D384-48D5-8514-CD7D726A5712}"/>
    <cellStyle name="標準" xfId="0" builtinId="0"/>
    <cellStyle name="標準 2" xfId="2" xr:uid="{06CA430E-7E07-46FC-B14F-31CD139F6B05}"/>
    <cellStyle name="標準 3" xfId="4" xr:uid="{77051193-A139-43B8-A6CA-B7E766FCC17B}"/>
    <cellStyle name="標準 3 3" xfId="5" xr:uid="{50B4EABD-E0D5-4BC8-A6E0-CAD733208054}"/>
  </cellStyles>
  <dxfs count="2">
    <dxf>
      <font>
        <color theme="0" tint="-0.14996795556505021"/>
      </font>
    </dxf>
    <dxf>
      <border>
        <top style="hair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'入力用_1エネルギー使用状況(使用量)'!$E$51</c:f>
              <c:strCache>
                <c:ptCount val="1"/>
                <c:pt idx="0">
                  <c:v>電気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'入力用_1エネルギー使用状況(使用量)'!$E$52:$E$63</c:f>
              <c:numCache>
                <c:formatCode>General</c:formatCode>
                <c:ptCount val="12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6D-4F42-9AC3-F616DF07BB52}"/>
            </c:ext>
          </c:extLst>
        </c:ser>
        <c:ser>
          <c:idx val="2"/>
          <c:order val="2"/>
          <c:tx>
            <c:strRef>
              <c:f>'入力用_1エネルギー使用状況(使用量)'!$F$51</c:f>
              <c:strCache>
                <c:ptCount val="1"/>
                <c:pt idx="0">
                  <c:v>LPG
 (kg表記)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'入力用_1エネルギー使用状況(使用量)'!$F$52:$F$63</c:f>
              <c:numCache>
                <c:formatCode>General</c:formatCode>
                <c:ptCount val="12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6D-4F42-9AC3-F616DF07BB52}"/>
            </c:ext>
          </c:extLst>
        </c:ser>
        <c:ser>
          <c:idx val="3"/>
          <c:order val="3"/>
          <c:tx>
            <c:strRef>
              <c:f>'入力用_1エネルギー使用状況(使用量)'!$G$51</c:f>
              <c:strCache>
                <c:ptCount val="1"/>
                <c:pt idx="0">
                  <c:v>ガソリン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'入力用_1エネルギー使用状況(使用量)'!$G$52:$G$63</c:f>
              <c:numCache>
                <c:formatCode>0.0_ </c:formatCode>
                <c:ptCount val="12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6D-4F42-9AC3-F616DF07BB52}"/>
            </c:ext>
          </c:extLst>
        </c:ser>
        <c:ser>
          <c:idx val="4"/>
          <c:order val="4"/>
          <c:tx>
            <c:strRef>
              <c:f>'入力用_1エネルギー使用状況(使用量)'!$H$51</c:f>
              <c:strCache>
                <c:ptCount val="1"/>
                <c:pt idx="0">
                  <c:v>灯油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'入力用_1エネルギー使用状況(使用量)'!$H$52:$H$63</c:f>
              <c:numCache>
                <c:formatCode>0.0_ </c:formatCode>
                <c:ptCount val="12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6D-4F42-9AC3-F616DF07BB52}"/>
            </c:ext>
          </c:extLst>
        </c:ser>
        <c:ser>
          <c:idx val="5"/>
          <c:order val="5"/>
          <c:tx>
            <c:strRef>
              <c:f>'入力用_1エネルギー使用状況(使用量)'!$I$51</c:f>
              <c:strCache>
                <c:ptCount val="1"/>
                <c:pt idx="0">
                  <c:v>軽油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'入力用_1エネルギー使用状況(使用量)'!$I$52:$I$63</c:f>
              <c:numCache>
                <c:formatCode>0.0_ </c:formatCode>
                <c:ptCount val="12"/>
                <c:pt idx="0">
                  <c:v>#N/A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6D-4F42-9AC3-F616DF07B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203375"/>
        <c:axId val="314714255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'入力用_1エネルギー使用状況(使用量)'!$D$51</c15:sqref>
                        </c15:formulaRef>
                      </c:ext>
                    </c:extLst>
                    <c:strCache>
                      <c:ptCount val="1"/>
                      <c:pt idx="0">
                        <c:v>月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'入力用_1エネルギー使用状況(使用量)'!$D$52:$D$63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86D-4F42-9AC3-F616DF07BB52}"/>
                  </c:ext>
                </c:extLst>
              </c15:ser>
            </c15:filteredBarSeries>
          </c:ext>
        </c:extLst>
      </c:barChart>
      <c:catAx>
        <c:axId val="662203375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4714255"/>
        <c:crosses val="autoZero"/>
        <c:auto val="1"/>
        <c:lblAlgn val="ctr"/>
        <c:lblOffset val="100"/>
        <c:noMultiLvlLbl val="0"/>
      </c:catAx>
      <c:valAx>
        <c:axId val="3147142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622033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4ED-47A8-A820-384FBE304FC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4ED-47A8-A820-384FBE304FC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4ED-47A8-A820-384FBE304FC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4ED-47A8-A820-384FBE304FC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4ED-47A8-A820-384FBE304FC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'入力用_1エネルギー使用状況(使用量)'!$E$51:$I$51</c:f>
              <c:strCache>
                <c:ptCount val="5"/>
                <c:pt idx="0">
                  <c:v>電気</c:v>
                </c:pt>
                <c:pt idx="1">
                  <c:v>LPG
 (kg表記)</c:v>
                </c:pt>
                <c:pt idx="2">
                  <c:v>ガソリン</c:v>
                </c:pt>
                <c:pt idx="3">
                  <c:v>灯油</c:v>
                </c:pt>
                <c:pt idx="4">
                  <c:v>軽油</c:v>
                </c:pt>
              </c:strCache>
            </c:strRef>
          </c:cat>
          <c:val>
            <c:numRef>
              <c:f>'入力用_1エネルギー使用状況(使用量)'!$E$64:$I$64</c:f>
              <c:numCache>
                <c:formatCode>#,##0.0_ 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4ED-47A8-A820-384FBE304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798-4B82-9953-187C0E63E9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798-4B82-9953-187C0E63E9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798-4B82-9953-187C0E63E9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798-4B82-9953-187C0E63E9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798-4B82-9953-187C0E63E9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'入力用_1エネルギー使用状況(使用量)'!$C$41:$C$45</c:f>
              <c:strCache>
                <c:ptCount val="5"/>
                <c:pt idx="4">
                  <c:v>その他</c:v>
                </c:pt>
              </c:strCache>
            </c:strRef>
          </c:cat>
          <c:val>
            <c:numRef>
              <c:f>'入力用_1エネルギー使用状況(使用量)'!$I$41:$I$45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.00_);[Red]\(0.00\)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798-4B82-9953-187C0E63E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C-9798-4B82-9953-187C0E63E95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0E-9798-4B82-9953-187C0E63E95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0-9798-4B82-9953-187C0E63E95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2-9798-4B82-9953-187C0E63E95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>
                    <c:ext xmlns:c16="http://schemas.microsoft.com/office/drawing/2014/chart" uri="{C3380CC4-5D6E-409C-BE32-E72D297353CC}">
                      <c16:uniqueId val="{00000014-9798-4B82-9953-187C0E63E958}"/>
                    </c:ext>
                  </c:extLst>
                </c:dPt>
                <c:cat>
                  <c:strRef>
                    <c:extLst>
                      <c:ext uri="{02D57815-91ED-43cb-92C2-25804820EDAC}">
                        <c15:formulaRef>
                          <c15:sqref>'入力用_1エネルギー使用状況(使用量)'!$C$41:$C$45</c15:sqref>
                        </c15:formulaRef>
                      </c:ext>
                    </c:extLst>
                    <c:strCache>
                      <c:ptCount val="5"/>
                      <c:pt idx="4">
                        <c:v>その他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'入力用_1エネルギー使用状況(使用量)'!$D$41:$D$45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5-9798-4B82-9953-187C0E63E958}"/>
                  </c:ext>
                </c:extLst>
              </c15:ser>
            </c15:filteredPieSeries>
            <c15:filteredPieSeries>
              <c15:ser>
                <c:idx val="1"/>
                <c:order val="1"/>
                <c:dPt>
                  <c:idx val="0"/>
                  <c:bubble3D val="0"/>
                  <c:spPr>
                    <a:solidFill>
                      <a:schemeClr val="accent1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7-9798-4B82-9953-187C0E63E958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9-9798-4B82-9953-187C0E63E958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B-9798-4B82-9953-187C0E63E958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D-9798-4B82-9953-187C0E63E958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9798-4B82-9953-187C0E63E958}"/>
                    </c:ext>
                  </c:extLst>
                </c:dPt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'入力用_1エネルギー使用状況(使用量)'!$C$41:$C$45</c15:sqref>
                        </c15:formulaRef>
                      </c:ext>
                    </c:extLst>
                    <c:strCache>
                      <c:ptCount val="5"/>
                      <c:pt idx="4">
                        <c:v>その他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'入力用_1エネルギー使用状況(使用量)'!$E$41:$E$45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9798-4B82-9953-187C0E63E958}"/>
                  </c:ext>
                </c:extLst>
              </c15:ser>
            </c15:filteredPieSeries>
          </c:ext>
        </c:extLst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6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8</xdr:row>
          <xdr:rowOff>0</xdr:rowOff>
        </xdr:from>
        <xdr:to>
          <xdr:col>2</xdr:col>
          <xdr:colOff>22860</xdr:colOff>
          <xdr:row>9</xdr:row>
          <xdr:rowOff>91440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1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8</xdr:row>
          <xdr:rowOff>0</xdr:rowOff>
        </xdr:from>
        <xdr:to>
          <xdr:col>2</xdr:col>
          <xdr:colOff>30480</xdr:colOff>
          <xdr:row>9</xdr:row>
          <xdr:rowOff>68580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1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1</xdr:row>
          <xdr:rowOff>0</xdr:rowOff>
        </xdr:from>
        <xdr:to>
          <xdr:col>2</xdr:col>
          <xdr:colOff>30480</xdr:colOff>
          <xdr:row>2</xdr:row>
          <xdr:rowOff>0</xdr:rowOff>
        </xdr:to>
        <xdr:sp macro="" textlink="">
          <xdr:nvSpPr>
            <xdr:cNvPr id="20483" name="Check Box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1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2</xdr:row>
          <xdr:rowOff>0</xdr:rowOff>
        </xdr:from>
        <xdr:to>
          <xdr:col>2</xdr:col>
          <xdr:colOff>30480</xdr:colOff>
          <xdr:row>3</xdr:row>
          <xdr:rowOff>0</xdr:rowOff>
        </xdr:to>
        <xdr:sp macro="" textlink="">
          <xdr:nvSpPr>
            <xdr:cNvPr id="20484" name="Check Box 4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1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0</xdr:colOff>
      <xdr:row>1</xdr:row>
      <xdr:rowOff>0</xdr:rowOff>
    </xdr:from>
    <xdr:to>
      <xdr:col>21</xdr:col>
      <xdr:colOff>440055</xdr:colOff>
      <xdr:row>3</xdr:row>
      <xdr:rowOff>19050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65620" y="228600"/>
          <a:ext cx="4594860" cy="5105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6</xdr:col>
          <xdr:colOff>15240</xdr:colOff>
          <xdr:row>6</xdr:row>
          <xdr:rowOff>251460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A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15240</xdr:colOff>
          <xdr:row>6</xdr:row>
          <xdr:rowOff>251460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A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</xdr:row>
          <xdr:rowOff>0</xdr:rowOff>
        </xdr:from>
        <xdr:to>
          <xdr:col>13</xdr:col>
          <xdr:colOff>15240</xdr:colOff>
          <xdr:row>6</xdr:row>
          <xdr:rowOff>251460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A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6</xdr:row>
          <xdr:rowOff>0</xdr:rowOff>
        </xdr:from>
        <xdr:to>
          <xdr:col>0</xdr:col>
          <xdr:colOff>15240</xdr:colOff>
          <xdr:row>6</xdr:row>
          <xdr:rowOff>251460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A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22860</xdr:colOff>
          <xdr:row>7</xdr:row>
          <xdr:rowOff>251460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A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22860</xdr:colOff>
          <xdr:row>7</xdr:row>
          <xdr:rowOff>251460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A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A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22860</xdr:colOff>
          <xdr:row>8</xdr:row>
          <xdr:rowOff>251460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A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22860</xdr:colOff>
          <xdr:row>8</xdr:row>
          <xdr:rowOff>251460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A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A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22860</xdr:colOff>
          <xdr:row>8</xdr:row>
          <xdr:rowOff>251460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A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22860</xdr:colOff>
          <xdr:row>8</xdr:row>
          <xdr:rowOff>251460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A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A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22860</xdr:colOff>
          <xdr:row>8</xdr:row>
          <xdr:rowOff>251460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A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0</xdr:rowOff>
        </xdr:from>
        <xdr:to>
          <xdr:col>0</xdr:col>
          <xdr:colOff>22860</xdr:colOff>
          <xdr:row>8</xdr:row>
          <xdr:rowOff>251460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A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A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7</xdr:row>
          <xdr:rowOff>0</xdr:rowOff>
        </xdr:from>
        <xdr:to>
          <xdr:col>13</xdr:col>
          <xdr:colOff>22860</xdr:colOff>
          <xdr:row>7</xdr:row>
          <xdr:rowOff>251460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A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13</xdr:col>
          <xdr:colOff>22860</xdr:colOff>
          <xdr:row>8</xdr:row>
          <xdr:rowOff>251460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A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13</xdr:col>
          <xdr:colOff>22860</xdr:colOff>
          <xdr:row>8</xdr:row>
          <xdr:rowOff>251460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A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0</xdr:rowOff>
        </xdr:from>
        <xdr:to>
          <xdr:col>13</xdr:col>
          <xdr:colOff>22860</xdr:colOff>
          <xdr:row>8</xdr:row>
          <xdr:rowOff>251460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A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20</xdr:col>
      <xdr:colOff>2730</xdr:colOff>
      <xdr:row>6</xdr:row>
      <xdr:rowOff>95360</xdr:rowOff>
    </xdr:from>
    <xdr:to>
      <xdr:col>21</xdr:col>
      <xdr:colOff>554172</xdr:colOff>
      <xdr:row>12</xdr:row>
      <xdr:rowOff>65331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01166" y="2090415"/>
          <a:ext cx="3613297" cy="171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11</xdr:row>
      <xdr:rowOff>57150</xdr:rowOff>
    </xdr:from>
    <xdr:to>
      <xdr:col>1</xdr:col>
      <xdr:colOff>3792855</xdr:colOff>
      <xdr:row>23</xdr:row>
      <xdr:rowOff>76200</xdr:rowOff>
    </xdr:to>
    <xdr:pic>
      <xdr:nvPicPr>
        <xdr:cNvPr id="2" name="図 1" descr="カラー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2819400"/>
          <a:ext cx="2771775" cy="287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1555750</xdr:colOff>
      <xdr:row>9</xdr:row>
      <xdr:rowOff>133350</xdr:rowOff>
    </xdr:from>
    <xdr:to>
      <xdr:col>6</xdr:col>
      <xdr:colOff>209645</xdr:colOff>
      <xdr:row>13</xdr:row>
      <xdr:rowOff>114352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91C2527A-68A5-0CFA-961D-AC95B31D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75600" y="2724150"/>
          <a:ext cx="1841595" cy="1003352"/>
        </a:xfrm>
        <a:prstGeom prst="rect">
          <a:avLst/>
        </a:prstGeom>
      </xdr:spPr>
    </xdr:pic>
    <xdr:clientData/>
  </xdr:twoCellAnchor>
  <xdr:twoCellAnchor>
    <xdr:from>
      <xdr:col>4</xdr:col>
      <xdr:colOff>6350</xdr:colOff>
      <xdr:row>5</xdr:row>
      <xdr:rowOff>298450</xdr:rowOff>
    </xdr:from>
    <xdr:to>
      <xdr:col>5</xdr:col>
      <xdr:colOff>1555750</xdr:colOff>
      <xdr:row>11</xdr:row>
      <xdr:rowOff>69876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4A3C2ADE-2ED7-0008-C2E8-03F4806817B2}"/>
            </a:ext>
          </a:extLst>
        </xdr:cNvPr>
        <xdr:cNvCxnSpPr>
          <a:stCxn id="4" idx="1"/>
        </xdr:cNvCxnSpPr>
      </xdr:nvCxnSpPr>
      <xdr:spPr>
        <a:xfrm flipH="1" flipV="1">
          <a:off x="5981700" y="1441450"/>
          <a:ext cx="1993900" cy="178437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82550</xdr:colOff>
      <xdr:row>9</xdr:row>
      <xdr:rowOff>203200</xdr:rowOff>
    </xdr:from>
    <xdr:to>
      <xdr:col>5</xdr:col>
      <xdr:colOff>1555750</xdr:colOff>
      <xdr:row>11</xdr:row>
      <xdr:rowOff>69876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7B398295-27E9-4696-8DF9-A0485517DD66}"/>
            </a:ext>
          </a:extLst>
        </xdr:cNvPr>
        <xdr:cNvCxnSpPr>
          <a:stCxn id="4" idx="1"/>
        </xdr:cNvCxnSpPr>
      </xdr:nvCxnSpPr>
      <xdr:spPr>
        <a:xfrm flipH="1" flipV="1">
          <a:off x="6057900" y="2794000"/>
          <a:ext cx="1917700" cy="431826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31750</xdr:colOff>
      <xdr:row>11</xdr:row>
      <xdr:rowOff>69876</xdr:rowOff>
    </xdr:from>
    <xdr:to>
      <xdr:col>5</xdr:col>
      <xdr:colOff>1555750</xdr:colOff>
      <xdr:row>30</xdr:row>
      <xdr:rowOff>76200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64AD4AA4-D8F7-4102-BC15-AD2804B7CA65}"/>
            </a:ext>
          </a:extLst>
        </xdr:cNvPr>
        <xdr:cNvCxnSpPr>
          <a:stCxn id="4" idx="1"/>
        </xdr:cNvCxnSpPr>
      </xdr:nvCxnSpPr>
      <xdr:spPr>
        <a:xfrm flipH="1">
          <a:off x="6007100" y="3225826"/>
          <a:ext cx="1968500" cy="46735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</xdr:row>
          <xdr:rowOff>0</xdr:rowOff>
        </xdr:from>
        <xdr:to>
          <xdr:col>2</xdr:col>
          <xdr:colOff>38100</xdr:colOff>
          <xdr:row>4</xdr:row>
          <xdr:rowOff>15240</xdr:rowOff>
        </xdr:to>
        <xdr:sp macro="" textlink="">
          <xdr:nvSpPr>
            <xdr:cNvPr id="25601" name="Check Box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3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0</xdr:colOff>
      <xdr:row>1</xdr:row>
      <xdr:rowOff>0</xdr:rowOff>
    </xdr:from>
    <xdr:to>
      <xdr:col>12</xdr:col>
      <xdr:colOff>7620</xdr:colOff>
      <xdr:row>5</xdr:row>
      <xdr:rowOff>7620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3440" y="281940"/>
          <a:ext cx="4823460" cy="922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5</xdr:row>
          <xdr:rowOff>0</xdr:rowOff>
        </xdr:from>
        <xdr:to>
          <xdr:col>25</xdr:col>
          <xdr:colOff>38100</xdr:colOff>
          <xdr:row>6</xdr:row>
          <xdr:rowOff>15240</xdr:rowOff>
        </xdr:to>
        <xdr:sp macro="" textlink="">
          <xdr:nvSpPr>
            <xdr:cNvPr id="26625" name="Check Box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4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23</xdr:col>
      <xdr:colOff>260350</xdr:colOff>
      <xdr:row>1</xdr:row>
      <xdr:rowOff>12700</xdr:rowOff>
    </xdr:from>
    <xdr:to>
      <xdr:col>24</xdr:col>
      <xdr:colOff>4243070</xdr:colOff>
      <xdr:row>6</xdr:row>
      <xdr:rowOff>191770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0500" y="298450"/>
          <a:ext cx="4255770" cy="14363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3</xdr:col>
          <xdr:colOff>15240</xdr:colOff>
          <xdr:row>6</xdr:row>
          <xdr:rowOff>15240</xdr:rowOff>
        </xdr:to>
        <xdr:sp macro="" textlink="">
          <xdr:nvSpPr>
            <xdr:cNvPr id="27649" name="Check Box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5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52553</xdr:colOff>
      <xdr:row>5</xdr:row>
      <xdr:rowOff>3810</xdr:rowOff>
    </xdr:from>
    <xdr:to>
      <xdr:col>14</xdr:col>
      <xdr:colOff>69501</xdr:colOff>
      <xdr:row>14</xdr:row>
      <xdr:rowOff>13085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21819</xdr:colOff>
      <xdr:row>16</xdr:row>
      <xdr:rowOff>53603</xdr:rowOff>
    </xdr:from>
    <xdr:to>
      <xdr:col>14</xdr:col>
      <xdr:colOff>78827</xdr:colOff>
      <xdr:row>24</xdr:row>
      <xdr:rowOff>216775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26548</xdr:colOff>
      <xdr:row>27</xdr:row>
      <xdr:rowOff>15240</xdr:rowOff>
    </xdr:from>
    <xdr:to>
      <xdr:col>13</xdr:col>
      <xdr:colOff>220644</xdr:colOff>
      <xdr:row>36</xdr:row>
      <xdr:rowOff>47757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30</xdr:row>
      <xdr:rowOff>24765</xdr:rowOff>
    </xdr:from>
    <xdr:to>
      <xdr:col>7</xdr:col>
      <xdr:colOff>268605</xdr:colOff>
      <xdr:row>31</xdr:row>
      <xdr:rowOff>120015</xdr:rowOff>
    </xdr:to>
    <xdr:sp macro="" textlink="'入力用_1エネルギー使用状況(使用量)'!$F$30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1657350" y="7073265"/>
          <a:ext cx="54483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D28E349-7FC7-4835-966B-679A1350FEBE}" type="TxLink">
            <a:rPr kumimoji="1" lang="en-US" altLang="en-US" sz="1100" b="0" i="0" u="none" strike="noStrike">
              <a:solidFill>
                <a:srgbClr val="000000"/>
              </a:solidFill>
              <a:latin typeface="Yu Gothic"/>
              <a:ea typeface="Yu Gothic"/>
            </a:rPr>
            <a:pPr/>
            <a:t>0.00 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102870</xdr:colOff>
      <xdr:row>30</xdr:row>
      <xdr:rowOff>190500</xdr:rowOff>
    </xdr:from>
    <xdr:to>
      <xdr:col>7</xdr:col>
      <xdr:colOff>198120</xdr:colOff>
      <xdr:row>32</xdr:row>
      <xdr:rowOff>26670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1760220" y="7239000"/>
          <a:ext cx="371475" cy="331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en-US" sz="1100" b="0" i="0" u="none" strike="noStrike">
              <a:solidFill>
                <a:srgbClr val="000000"/>
              </a:solidFill>
              <a:latin typeface="Yu Gothic"/>
              <a:ea typeface="Yu Gothic"/>
            </a:rPr>
            <a:t>KL </a:t>
          </a:r>
        </a:p>
      </xdr:txBody>
    </xdr:sp>
    <xdr:clientData/>
  </xdr:twoCellAnchor>
  <xdr:twoCellAnchor editAs="oneCell">
    <xdr:from>
      <xdr:col>24</xdr:col>
      <xdr:colOff>0</xdr:colOff>
      <xdr:row>4</xdr:row>
      <xdr:rowOff>110490</xdr:rowOff>
    </xdr:from>
    <xdr:to>
      <xdr:col>25</xdr:col>
      <xdr:colOff>11430</xdr:colOff>
      <xdr:row>9</xdr:row>
      <xdr:rowOff>217170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9400" y="1024890"/>
          <a:ext cx="2830830" cy="1154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15240</xdr:colOff>
          <xdr:row>7</xdr:row>
          <xdr:rowOff>251460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6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15240</xdr:colOff>
          <xdr:row>17</xdr:row>
          <xdr:rowOff>251460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6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13</xdr:col>
      <xdr:colOff>11206</xdr:colOff>
      <xdr:row>2</xdr:row>
      <xdr:rowOff>115869</xdr:rowOff>
    </xdr:from>
    <xdr:to>
      <xdr:col>14</xdr:col>
      <xdr:colOff>20731</xdr:colOff>
      <xdr:row>8</xdr:row>
      <xdr:rowOff>177614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8353" y="900281"/>
          <a:ext cx="3259231" cy="20451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0</xdr:row>
      <xdr:rowOff>457200</xdr:rowOff>
    </xdr:from>
    <xdr:to>
      <xdr:col>26</xdr:col>
      <xdr:colOff>15240</xdr:colOff>
      <xdr:row>8</xdr:row>
      <xdr:rowOff>54909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529" y="457200"/>
          <a:ext cx="4538607" cy="1409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0</xdr:colOff>
      <xdr:row>0</xdr:row>
      <xdr:rowOff>457200</xdr:rowOff>
    </xdr:from>
    <xdr:to>
      <xdr:col>26</xdr:col>
      <xdr:colOff>19050</xdr:colOff>
      <xdr:row>8</xdr:row>
      <xdr:rowOff>51099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0" y="457200"/>
          <a:ext cx="4539615" cy="1430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9</xdr:col>
          <xdr:colOff>15240</xdr:colOff>
          <xdr:row>9</xdr:row>
          <xdr:rowOff>251460</xdr:rowOff>
        </xdr:to>
        <xdr:sp macro="" textlink="">
          <xdr:nvSpPr>
            <xdr:cNvPr id="31745" name="Check Box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9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15240</xdr:colOff>
          <xdr:row>9</xdr:row>
          <xdr:rowOff>251460</xdr:rowOff>
        </xdr:to>
        <xdr:sp macro="" textlink="">
          <xdr:nvSpPr>
            <xdr:cNvPr id="31746" name="Check Box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9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</xdr:row>
          <xdr:rowOff>0</xdr:rowOff>
        </xdr:from>
        <xdr:to>
          <xdr:col>13</xdr:col>
          <xdr:colOff>15240</xdr:colOff>
          <xdr:row>9</xdr:row>
          <xdr:rowOff>251460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9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0</xdr:rowOff>
        </xdr:from>
        <xdr:to>
          <xdr:col>1</xdr:col>
          <xdr:colOff>15240</xdr:colOff>
          <xdr:row>9</xdr:row>
          <xdr:rowOff>251460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9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10</xdr:row>
          <xdr:rowOff>0</xdr:rowOff>
        </xdr:from>
        <xdr:to>
          <xdr:col>9</xdr:col>
          <xdr:colOff>22860</xdr:colOff>
          <xdr:row>10</xdr:row>
          <xdr:rowOff>251460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09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</xdr:row>
          <xdr:rowOff>0</xdr:rowOff>
        </xdr:from>
        <xdr:to>
          <xdr:col>1</xdr:col>
          <xdr:colOff>22860</xdr:colOff>
          <xdr:row>10</xdr:row>
          <xdr:rowOff>251460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09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1751" name="Check Box 7" hidden="1">
              <a:extLst>
                <a:ext uri="{63B3BB69-23CF-44E3-9099-C40C66FF867C}">
                  <a14:compatExt spid="_x0000_s31751"/>
                </a:ext>
                <a:ext uri="{FF2B5EF4-FFF2-40B4-BE49-F238E27FC236}">
                  <a16:creationId xmlns:a16="http://schemas.microsoft.com/office/drawing/2014/main" id="{00000000-0008-0000-0900-00000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9</xdr:col>
          <xdr:colOff>22860</xdr:colOff>
          <xdr:row>11</xdr:row>
          <xdr:rowOff>251460</xdr:rowOff>
        </xdr:to>
        <xdr:sp macro="" textlink="">
          <xdr:nvSpPr>
            <xdr:cNvPr id="31752" name="Check Box 8" hidden="1">
              <a:extLst>
                <a:ext uri="{63B3BB69-23CF-44E3-9099-C40C66FF867C}">
                  <a14:compatExt spid="_x0000_s31752"/>
                </a:ext>
                <a:ext uri="{FF2B5EF4-FFF2-40B4-BE49-F238E27FC236}">
                  <a16:creationId xmlns:a16="http://schemas.microsoft.com/office/drawing/2014/main" id="{00000000-0008-0000-0900-00000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22860</xdr:colOff>
          <xdr:row>11</xdr:row>
          <xdr:rowOff>251460</xdr:rowOff>
        </xdr:to>
        <xdr:sp macro="" textlink="">
          <xdr:nvSpPr>
            <xdr:cNvPr id="31753" name="Check Box 9" hidden="1">
              <a:extLst>
                <a:ext uri="{63B3BB69-23CF-44E3-9099-C40C66FF867C}">
                  <a14:compatExt spid="_x0000_s31753"/>
                </a:ext>
                <a:ext uri="{FF2B5EF4-FFF2-40B4-BE49-F238E27FC236}">
                  <a16:creationId xmlns:a16="http://schemas.microsoft.com/office/drawing/2014/main" id="{00000000-0008-0000-0900-00000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1754" name="Check Box 10" hidden="1">
              <a:extLst>
                <a:ext uri="{63B3BB69-23CF-44E3-9099-C40C66FF867C}">
                  <a14:compatExt spid="_x0000_s31754"/>
                </a:ext>
                <a:ext uri="{FF2B5EF4-FFF2-40B4-BE49-F238E27FC236}">
                  <a16:creationId xmlns:a16="http://schemas.microsoft.com/office/drawing/2014/main" id="{00000000-0008-0000-0900-00000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9</xdr:col>
          <xdr:colOff>22860</xdr:colOff>
          <xdr:row>11</xdr:row>
          <xdr:rowOff>251460</xdr:rowOff>
        </xdr:to>
        <xdr:sp macro="" textlink="">
          <xdr:nvSpPr>
            <xdr:cNvPr id="31755" name="Check Box 11" hidden="1">
              <a:extLst>
                <a:ext uri="{63B3BB69-23CF-44E3-9099-C40C66FF867C}">
                  <a14:compatExt spid="_x0000_s31755"/>
                </a:ext>
                <a:ext uri="{FF2B5EF4-FFF2-40B4-BE49-F238E27FC236}">
                  <a16:creationId xmlns:a16="http://schemas.microsoft.com/office/drawing/2014/main" id="{00000000-0008-0000-0900-00000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22860</xdr:colOff>
          <xdr:row>11</xdr:row>
          <xdr:rowOff>251460</xdr:rowOff>
        </xdr:to>
        <xdr:sp macro="" textlink="">
          <xdr:nvSpPr>
            <xdr:cNvPr id="31756" name="Check Box 12" hidden="1">
              <a:extLst>
                <a:ext uri="{63B3BB69-23CF-44E3-9099-C40C66FF867C}">
                  <a14:compatExt spid="_x0000_s31756"/>
                </a:ext>
                <a:ext uri="{FF2B5EF4-FFF2-40B4-BE49-F238E27FC236}">
                  <a16:creationId xmlns:a16="http://schemas.microsoft.com/office/drawing/2014/main" id="{00000000-0008-0000-0900-00000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1757" name="Check Box 13" hidden="1">
              <a:extLst>
                <a:ext uri="{63B3BB69-23CF-44E3-9099-C40C66FF867C}">
                  <a14:compatExt spid="_x0000_s31757"/>
                </a:ext>
                <a:ext uri="{FF2B5EF4-FFF2-40B4-BE49-F238E27FC236}">
                  <a16:creationId xmlns:a16="http://schemas.microsoft.com/office/drawing/2014/main" id="{00000000-0008-0000-0900-00000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11</xdr:row>
          <xdr:rowOff>0</xdr:rowOff>
        </xdr:from>
        <xdr:to>
          <xdr:col>9</xdr:col>
          <xdr:colOff>22860</xdr:colOff>
          <xdr:row>11</xdr:row>
          <xdr:rowOff>251460</xdr:rowOff>
        </xdr:to>
        <xdr:sp macro="" textlink="">
          <xdr:nvSpPr>
            <xdr:cNvPr id="31758" name="Check Box 14" hidden="1">
              <a:extLst>
                <a:ext uri="{63B3BB69-23CF-44E3-9099-C40C66FF867C}">
                  <a14:compatExt spid="_x0000_s31758"/>
                </a:ext>
                <a:ext uri="{FF2B5EF4-FFF2-40B4-BE49-F238E27FC236}">
                  <a16:creationId xmlns:a16="http://schemas.microsoft.com/office/drawing/2014/main" id="{00000000-0008-0000-0900-00000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0</xdr:rowOff>
        </xdr:from>
        <xdr:to>
          <xdr:col>1</xdr:col>
          <xdr:colOff>22860</xdr:colOff>
          <xdr:row>11</xdr:row>
          <xdr:rowOff>251460</xdr:rowOff>
        </xdr:to>
        <xdr:sp macro="" textlink="">
          <xdr:nvSpPr>
            <xdr:cNvPr id="31759" name="Check Box 15" hidden="1">
              <a:extLst>
                <a:ext uri="{63B3BB69-23CF-44E3-9099-C40C66FF867C}">
                  <a14:compatExt spid="_x0000_s31759"/>
                </a:ext>
                <a:ext uri="{FF2B5EF4-FFF2-40B4-BE49-F238E27FC236}">
                  <a16:creationId xmlns:a16="http://schemas.microsoft.com/office/drawing/2014/main" id="{00000000-0008-0000-0900-00000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31760" name="Check Box 16" hidden="1">
              <a:extLst>
                <a:ext uri="{63B3BB69-23CF-44E3-9099-C40C66FF867C}">
                  <a14:compatExt spid="_x0000_s31760"/>
                </a:ext>
                <a:ext uri="{FF2B5EF4-FFF2-40B4-BE49-F238E27FC236}">
                  <a16:creationId xmlns:a16="http://schemas.microsoft.com/office/drawing/2014/main" id="{00000000-0008-0000-0900-00001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13</xdr:col>
          <xdr:colOff>22860</xdr:colOff>
          <xdr:row>10</xdr:row>
          <xdr:rowOff>251460</xdr:rowOff>
        </xdr:to>
        <xdr:sp macro="" textlink="">
          <xdr:nvSpPr>
            <xdr:cNvPr id="31761" name="Check Box 17" hidden="1">
              <a:extLst>
                <a:ext uri="{63B3BB69-23CF-44E3-9099-C40C66FF867C}">
                  <a14:compatExt spid="_x0000_s31761"/>
                </a:ext>
                <a:ext uri="{FF2B5EF4-FFF2-40B4-BE49-F238E27FC236}">
                  <a16:creationId xmlns:a16="http://schemas.microsoft.com/office/drawing/2014/main" id="{00000000-0008-0000-0900-00001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0</xdr:rowOff>
        </xdr:from>
        <xdr:to>
          <xdr:col>13</xdr:col>
          <xdr:colOff>22860</xdr:colOff>
          <xdr:row>11</xdr:row>
          <xdr:rowOff>251460</xdr:rowOff>
        </xdr:to>
        <xdr:sp macro="" textlink="">
          <xdr:nvSpPr>
            <xdr:cNvPr id="31762" name="Check Box 18" hidden="1">
              <a:extLst>
                <a:ext uri="{63B3BB69-23CF-44E3-9099-C40C66FF867C}">
                  <a14:compatExt spid="_x0000_s31762"/>
                </a:ext>
                <a:ext uri="{FF2B5EF4-FFF2-40B4-BE49-F238E27FC236}">
                  <a16:creationId xmlns:a16="http://schemas.microsoft.com/office/drawing/2014/main" id="{00000000-0008-0000-0900-00001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0</xdr:rowOff>
        </xdr:from>
        <xdr:to>
          <xdr:col>13</xdr:col>
          <xdr:colOff>22860</xdr:colOff>
          <xdr:row>11</xdr:row>
          <xdr:rowOff>251460</xdr:rowOff>
        </xdr:to>
        <xdr:sp macro="" textlink="">
          <xdr:nvSpPr>
            <xdr:cNvPr id="31763" name="Check Box 19" hidden="1">
              <a:extLst>
                <a:ext uri="{63B3BB69-23CF-44E3-9099-C40C66FF867C}">
                  <a14:compatExt spid="_x0000_s31763"/>
                </a:ext>
                <a:ext uri="{FF2B5EF4-FFF2-40B4-BE49-F238E27FC236}">
                  <a16:creationId xmlns:a16="http://schemas.microsoft.com/office/drawing/2014/main" id="{00000000-0008-0000-0900-00001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0</xdr:rowOff>
        </xdr:from>
        <xdr:to>
          <xdr:col>13</xdr:col>
          <xdr:colOff>22860</xdr:colOff>
          <xdr:row>11</xdr:row>
          <xdr:rowOff>251460</xdr:rowOff>
        </xdr:to>
        <xdr:sp macro="" textlink="">
          <xdr:nvSpPr>
            <xdr:cNvPr id="31764" name="Check Box 20" hidden="1">
              <a:extLst>
                <a:ext uri="{63B3BB69-23CF-44E3-9099-C40C66FF867C}">
                  <a14:compatExt spid="_x0000_s31764"/>
                </a:ext>
                <a:ext uri="{FF2B5EF4-FFF2-40B4-BE49-F238E27FC236}">
                  <a16:creationId xmlns:a16="http://schemas.microsoft.com/office/drawing/2014/main" id="{00000000-0008-0000-0900-00001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28</xdr:row>
          <xdr:rowOff>0</xdr:rowOff>
        </xdr:from>
        <xdr:to>
          <xdr:col>6</xdr:col>
          <xdr:colOff>15240</xdr:colOff>
          <xdr:row>28</xdr:row>
          <xdr:rowOff>251460</xdr:rowOff>
        </xdr:to>
        <xdr:sp macro="" textlink="">
          <xdr:nvSpPr>
            <xdr:cNvPr id="31765" name="Check Box 21" hidden="1">
              <a:extLst>
                <a:ext uri="{63B3BB69-23CF-44E3-9099-C40C66FF867C}">
                  <a14:compatExt spid="_x0000_s31765"/>
                </a:ext>
                <a:ext uri="{FF2B5EF4-FFF2-40B4-BE49-F238E27FC236}">
                  <a16:creationId xmlns:a16="http://schemas.microsoft.com/office/drawing/2014/main" id="{00000000-0008-0000-0900-00001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1</xdr:col>
          <xdr:colOff>15240</xdr:colOff>
          <xdr:row>28</xdr:row>
          <xdr:rowOff>251460</xdr:rowOff>
        </xdr:to>
        <xdr:sp macro="" textlink="">
          <xdr:nvSpPr>
            <xdr:cNvPr id="31766" name="Check Box 22" hidden="1">
              <a:extLst>
                <a:ext uri="{63B3BB69-23CF-44E3-9099-C40C66FF867C}">
                  <a14:compatExt spid="_x0000_s31766"/>
                </a:ext>
                <a:ext uri="{FF2B5EF4-FFF2-40B4-BE49-F238E27FC236}">
                  <a16:creationId xmlns:a16="http://schemas.microsoft.com/office/drawing/2014/main" id="{00000000-0008-0000-0900-00001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0</xdr:rowOff>
        </xdr:from>
        <xdr:to>
          <xdr:col>9</xdr:col>
          <xdr:colOff>15240</xdr:colOff>
          <xdr:row>28</xdr:row>
          <xdr:rowOff>251460</xdr:rowOff>
        </xdr:to>
        <xdr:sp macro="" textlink="">
          <xdr:nvSpPr>
            <xdr:cNvPr id="31767" name="Check Box 23" hidden="1">
              <a:extLst>
                <a:ext uri="{63B3BB69-23CF-44E3-9099-C40C66FF867C}">
                  <a14:compatExt spid="_x0000_s31767"/>
                </a:ext>
                <a:ext uri="{FF2B5EF4-FFF2-40B4-BE49-F238E27FC236}">
                  <a16:creationId xmlns:a16="http://schemas.microsoft.com/office/drawing/2014/main" id="{00000000-0008-0000-0900-00001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1</xdr:col>
          <xdr:colOff>15240</xdr:colOff>
          <xdr:row>28</xdr:row>
          <xdr:rowOff>251460</xdr:rowOff>
        </xdr:to>
        <xdr:sp macro="" textlink="">
          <xdr:nvSpPr>
            <xdr:cNvPr id="31768" name="Check Box 24" hidden="1">
              <a:extLst>
                <a:ext uri="{63B3BB69-23CF-44E3-9099-C40C66FF867C}">
                  <a14:compatExt spid="_x0000_s31768"/>
                </a:ext>
                <a:ext uri="{FF2B5EF4-FFF2-40B4-BE49-F238E27FC236}">
                  <a16:creationId xmlns:a16="http://schemas.microsoft.com/office/drawing/2014/main" id="{00000000-0008-0000-0900-00001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29</xdr:row>
          <xdr:rowOff>0</xdr:rowOff>
        </xdr:from>
        <xdr:to>
          <xdr:col>6</xdr:col>
          <xdr:colOff>22860</xdr:colOff>
          <xdr:row>29</xdr:row>
          <xdr:rowOff>251460</xdr:rowOff>
        </xdr:to>
        <xdr:sp macro="" textlink="">
          <xdr:nvSpPr>
            <xdr:cNvPr id="31769" name="Check Box 25" hidden="1">
              <a:extLst>
                <a:ext uri="{63B3BB69-23CF-44E3-9099-C40C66FF867C}">
                  <a14:compatExt spid="_x0000_s31769"/>
                </a:ext>
                <a:ext uri="{FF2B5EF4-FFF2-40B4-BE49-F238E27FC236}">
                  <a16:creationId xmlns:a16="http://schemas.microsoft.com/office/drawing/2014/main" id="{00000000-0008-0000-0900-00001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1</xdr:col>
          <xdr:colOff>22860</xdr:colOff>
          <xdr:row>29</xdr:row>
          <xdr:rowOff>251460</xdr:rowOff>
        </xdr:to>
        <xdr:sp macro="" textlink="">
          <xdr:nvSpPr>
            <xdr:cNvPr id="31770" name="Check Box 26" hidden="1">
              <a:extLst>
                <a:ext uri="{63B3BB69-23CF-44E3-9099-C40C66FF867C}">
                  <a14:compatExt spid="_x0000_s31770"/>
                </a:ext>
                <a:ext uri="{FF2B5EF4-FFF2-40B4-BE49-F238E27FC236}">
                  <a16:creationId xmlns:a16="http://schemas.microsoft.com/office/drawing/2014/main" id="{00000000-0008-0000-0900-00001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30</xdr:row>
          <xdr:rowOff>0</xdr:rowOff>
        </xdr:from>
        <xdr:to>
          <xdr:col>6</xdr:col>
          <xdr:colOff>22860</xdr:colOff>
          <xdr:row>30</xdr:row>
          <xdr:rowOff>251460</xdr:rowOff>
        </xdr:to>
        <xdr:sp macro="" textlink="">
          <xdr:nvSpPr>
            <xdr:cNvPr id="31771" name="Check Box 27" hidden="1">
              <a:extLst>
                <a:ext uri="{63B3BB69-23CF-44E3-9099-C40C66FF867C}">
                  <a14:compatExt spid="_x0000_s31771"/>
                </a:ext>
                <a:ext uri="{FF2B5EF4-FFF2-40B4-BE49-F238E27FC236}">
                  <a16:creationId xmlns:a16="http://schemas.microsoft.com/office/drawing/2014/main" id="{00000000-0008-0000-0900-00001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1</xdr:col>
          <xdr:colOff>22860</xdr:colOff>
          <xdr:row>30</xdr:row>
          <xdr:rowOff>251460</xdr:rowOff>
        </xdr:to>
        <xdr:sp macro="" textlink="">
          <xdr:nvSpPr>
            <xdr:cNvPr id="31772" name="Check Box 28" hidden="1">
              <a:extLst>
                <a:ext uri="{63B3BB69-23CF-44E3-9099-C40C66FF867C}">
                  <a14:compatExt spid="_x0000_s31772"/>
                </a:ext>
                <a:ext uri="{FF2B5EF4-FFF2-40B4-BE49-F238E27FC236}">
                  <a16:creationId xmlns:a16="http://schemas.microsoft.com/office/drawing/2014/main" id="{00000000-0008-0000-0900-00001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30</xdr:row>
          <xdr:rowOff>0</xdr:rowOff>
        </xdr:from>
        <xdr:to>
          <xdr:col>6</xdr:col>
          <xdr:colOff>22860</xdr:colOff>
          <xdr:row>30</xdr:row>
          <xdr:rowOff>251460</xdr:rowOff>
        </xdr:to>
        <xdr:sp macro="" textlink="">
          <xdr:nvSpPr>
            <xdr:cNvPr id="31773" name="Check Box 29" hidden="1">
              <a:extLst>
                <a:ext uri="{63B3BB69-23CF-44E3-9099-C40C66FF867C}">
                  <a14:compatExt spid="_x0000_s31773"/>
                </a:ext>
                <a:ext uri="{FF2B5EF4-FFF2-40B4-BE49-F238E27FC236}">
                  <a16:creationId xmlns:a16="http://schemas.microsoft.com/office/drawing/2014/main" id="{00000000-0008-0000-0900-00001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1</xdr:col>
          <xdr:colOff>22860</xdr:colOff>
          <xdr:row>30</xdr:row>
          <xdr:rowOff>251460</xdr:rowOff>
        </xdr:to>
        <xdr:sp macro="" textlink="">
          <xdr:nvSpPr>
            <xdr:cNvPr id="31774" name="Check Box 30" hidden="1">
              <a:extLst>
                <a:ext uri="{63B3BB69-23CF-44E3-9099-C40C66FF867C}">
                  <a14:compatExt spid="_x0000_s31774"/>
                </a:ext>
                <a:ext uri="{FF2B5EF4-FFF2-40B4-BE49-F238E27FC236}">
                  <a16:creationId xmlns:a16="http://schemas.microsoft.com/office/drawing/2014/main" id="{00000000-0008-0000-0900-00001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30</xdr:row>
          <xdr:rowOff>0</xdr:rowOff>
        </xdr:from>
        <xdr:to>
          <xdr:col>6</xdr:col>
          <xdr:colOff>22860</xdr:colOff>
          <xdr:row>30</xdr:row>
          <xdr:rowOff>251460</xdr:rowOff>
        </xdr:to>
        <xdr:sp macro="" textlink="">
          <xdr:nvSpPr>
            <xdr:cNvPr id="31775" name="Check Box 31" hidden="1">
              <a:extLst>
                <a:ext uri="{63B3BB69-23CF-44E3-9099-C40C66FF867C}">
                  <a14:compatExt spid="_x0000_s31775"/>
                </a:ext>
                <a:ext uri="{FF2B5EF4-FFF2-40B4-BE49-F238E27FC236}">
                  <a16:creationId xmlns:a16="http://schemas.microsoft.com/office/drawing/2014/main" id="{00000000-0008-0000-0900-00001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1</xdr:col>
          <xdr:colOff>22860</xdr:colOff>
          <xdr:row>30</xdr:row>
          <xdr:rowOff>251460</xdr:rowOff>
        </xdr:to>
        <xdr:sp macro="" textlink="">
          <xdr:nvSpPr>
            <xdr:cNvPr id="31776" name="Check Box 32" hidden="1">
              <a:extLst>
                <a:ext uri="{63B3BB69-23CF-44E3-9099-C40C66FF867C}">
                  <a14:compatExt spid="_x0000_s31776"/>
                </a:ext>
                <a:ext uri="{FF2B5EF4-FFF2-40B4-BE49-F238E27FC236}">
                  <a16:creationId xmlns:a16="http://schemas.microsoft.com/office/drawing/2014/main" id="{00000000-0008-0000-0900-00002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0</xdr:rowOff>
        </xdr:from>
        <xdr:to>
          <xdr:col>9</xdr:col>
          <xdr:colOff>22860</xdr:colOff>
          <xdr:row>29</xdr:row>
          <xdr:rowOff>251460</xdr:rowOff>
        </xdr:to>
        <xdr:sp macro="" textlink="">
          <xdr:nvSpPr>
            <xdr:cNvPr id="31777" name="Check Box 33" hidden="1">
              <a:extLst>
                <a:ext uri="{63B3BB69-23CF-44E3-9099-C40C66FF867C}">
                  <a14:compatExt spid="_x0000_s31777"/>
                </a:ext>
                <a:ext uri="{FF2B5EF4-FFF2-40B4-BE49-F238E27FC236}">
                  <a16:creationId xmlns:a16="http://schemas.microsoft.com/office/drawing/2014/main" id="{00000000-0008-0000-0900-00002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0</xdr:rowOff>
        </xdr:from>
        <xdr:to>
          <xdr:col>9</xdr:col>
          <xdr:colOff>22860</xdr:colOff>
          <xdr:row>30</xdr:row>
          <xdr:rowOff>251460</xdr:rowOff>
        </xdr:to>
        <xdr:sp macro="" textlink="">
          <xdr:nvSpPr>
            <xdr:cNvPr id="31778" name="Check Box 34" hidden="1">
              <a:extLst>
                <a:ext uri="{63B3BB69-23CF-44E3-9099-C40C66FF867C}">
                  <a14:compatExt spid="_x0000_s31778"/>
                </a:ext>
                <a:ext uri="{FF2B5EF4-FFF2-40B4-BE49-F238E27FC236}">
                  <a16:creationId xmlns:a16="http://schemas.microsoft.com/office/drawing/2014/main" id="{00000000-0008-0000-0900-00002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0</xdr:rowOff>
        </xdr:from>
        <xdr:to>
          <xdr:col>9</xdr:col>
          <xdr:colOff>22860</xdr:colOff>
          <xdr:row>30</xdr:row>
          <xdr:rowOff>251460</xdr:rowOff>
        </xdr:to>
        <xdr:sp macro="" textlink="">
          <xdr:nvSpPr>
            <xdr:cNvPr id="31779" name="Check Box 35" hidden="1">
              <a:extLst>
                <a:ext uri="{63B3BB69-23CF-44E3-9099-C40C66FF867C}">
                  <a14:compatExt spid="_x0000_s31779"/>
                </a:ext>
                <a:ext uri="{FF2B5EF4-FFF2-40B4-BE49-F238E27FC236}">
                  <a16:creationId xmlns:a16="http://schemas.microsoft.com/office/drawing/2014/main" id="{00000000-0008-0000-0900-00002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30</xdr:row>
          <xdr:rowOff>0</xdr:rowOff>
        </xdr:from>
        <xdr:to>
          <xdr:col>9</xdr:col>
          <xdr:colOff>22860</xdr:colOff>
          <xdr:row>30</xdr:row>
          <xdr:rowOff>251460</xdr:rowOff>
        </xdr:to>
        <xdr:sp macro="" textlink="">
          <xdr:nvSpPr>
            <xdr:cNvPr id="31780" name="Check Box 36" hidden="1">
              <a:extLst>
                <a:ext uri="{63B3BB69-23CF-44E3-9099-C40C66FF867C}">
                  <a14:compatExt spid="_x0000_s31780"/>
                </a:ext>
                <a:ext uri="{FF2B5EF4-FFF2-40B4-BE49-F238E27FC236}">
                  <a16:creationId xmlns:a16="http://schemas.microsoft.com/office/drawing/2014/main" id="{00000000-0008-0000-0900-00002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526473</xdr:colOff>
      <xdr:row>3</xdr:row>
      <xdr:rowOff>13854</xdr:rowOff>
    </xdr:from>
    <xdr:to>
      <xdr:col>19</xdr:col>
      <xdr:colOff>2417848</xdr:colOff>
      <xdr:row>8</xdr:row>
      <xdr:rowOff>357897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2073" y="900545"/>
          <a:ext cx="3595484" cy="17156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10</xdr:row>
          <xdr:rowOff>0</xdr:rowOff>
        </xdr:from>
        <xdr:to>
          <xdr:col>13</xdr:col>
          <xdr:colOff>15240</xdr:colOff>
          <xdr:row>10</xdr:row>
          <xdr:rowOff>251460</xdr:rowOff>
        </xdr:to>
        <xdr:sp macro="" textlink="">
          <xdr:nvSpPr>
            <xdr:cNvPr id="31781" name="Check Box 37" hidden="1">
              <a:extLst>
                <a:ext uri="{63B3BB69-23CF-44E3-9099-C40C66FF867C}">
                  <a14:compatExt spid="_x0000_s31781"/>
                </a:ext>
                <a:ext uri="{FF2B5EF4-FFF2-40B4-BE49-F238E27FC236}">
                  <a16:creationId xmlns:a16="http://schemas.microsoft.com/office/drawing/2014/main" id="{00000000-0008-0000-0900-00002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0</xdr:rowOff>
        </xdr:from>
        <xdr:to>
          <xdr:col>13</xdr:col>
          <xdr:colOff>15240</xdr:colOff>
          <xdr:row>11</xdr:row>
          <xdr:rowOff>251460</xdr:rowOff>
        </xdr:to>
        <xdr:sp macro="" textlink="">
          <xdr:nvSpPr>
            <xdr:cNvPr id="31782" name="Check Box 38" hidden="1">
              <a:extLst>
                <a:ext uri="{63B3BB69-23CF-44E3-9099-C40C66FF867C}">
                  <a14:compatExt spid="_x0000_s31782"/>
                </a:ext>
                <a:ext uri="{FF2B5EF4-FFF2-40B4-BE49-F238E27FC236}">
                  <a16:creationId xmlns:a16="http://schemas.microsoft.com/office/drawing/2014/main" id="{00000000-0008-0000-0900-00002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</xdr:row>
          <xdr:rowOff>0</xdr:rowOff>
        </xdr:from>
        <xdr:to>
          <xdr:col>13</xdr:col>
          <xdr:colOff>15240</xdr:colOff>
          <xdr:row>12</xdr:row>
          <xdr:rowOff>251460</xdr:rowOff>
        </xdr:to>
        <xdr:sp macro="" textlink="">
          <xdr:nvSpPr>
            <xdr:cNvPr id="31783" name="Check Box 39" hidden="1">
              <a:extLst>
                <a:ext uri="{63B3BB69-23CF-44E3-9099-C40C66FF867C}">
                  <a14:compatExt spid="_x0000_s31783"/>
                </a:ext>
                <a:ext uri="{FF2B5EF4-FFF2-40B4-BE49-F238E27FC236}">
                  <a16:creationId xmlns:a16="http://schemas.microsoft.com/office/drawing/2014/main" id="{00000000-0008-0000-0900-00002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0</xdr:rowOff>
        </xdr:from>
        <xdr:to>
          <xdr:col>13</xdr:col>
          <xdr:colOff>15240</xdr:colOff>
          <xdr:row>13</xdr:row>
          <xdr:rowOff>251460</xdr:rowOff>
        </xdr:to>
        <xdr:sp macro="" textlink="">
          <xdr:nvSpPr>
            <xdr:cNvPr id="31784" name="Check Box 40" hidden="1">
              <a:extLst>
                <a:ext uri="{63B3BB69-23CF-44E3-9099-C40C66FF867C}">
                  <a14:compatExt spid="_x0000_s31784"/>
                </a:ext>
                <a:ext uri="{FF2B5EF4-FFF2-40B4-BE49-F238E27FC236}">
                  <a16:creationId xmlns:a16="http://schemas.microsoft.com/office/drawing/2014/main" id="{00000000-0008-0000-0900-00002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0</xdr:rowOff>
        </xdr:from>
        <xdr:to>
          <xdr:col>13</xdr:col>
          <xdr:colOff>15240</xdr:colOff>
          <xdr:row>14</xdr:row>
          <xdr:rowOff>251460</xdr:rowOff>
        </xdr:to>
        <xdr:sp macro="" textlink="">
          <xdr:nvSpPr>
            <xdr:cNvPr id="31785" name="Check Box 41" hidden="1">
              <a:extLst>
                <a:ext uri="{63B3BB69-23CF-44E3-9099-C40C66FF867C}">
                  <a14:compatExt spid="_x0000_s31785"/>
                </a:ext>
                <a:ext uri="{FF2B5EF4-FFF2-40B4-BE49-F238E27FC236}">
                  <a16:creationId xmlns:a16="http://schemas.microsoft.com/office/drawing/2014/main" id="{00000000-0008-0000-0900-00002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0</xdr:rowOff>
        </xdr:from>
        <xdr:to>
          <xdr:col>13</xdr:col>
          <xdr:colOff>15240</xdr:colOff>
          <xdr:row>15</xdr:row>
          <xdr:rowOff>251460</xdr:rowOff>
        </xdr:to>
        <xdr:sp macro="" textlink="">
          <xdr:nvSpPr>
            <xdr:cNvPr id="31786" name="Check Box 42" hidden="1">
              <a:extLst>
                <a:ext uri="{63B3BB69-23CF-44E3-9099-C40C66FF867C}">
                  <a14:compatExt spid="_x0000_s31786"/>
                </a:ext>
                <a:ext uri="{FF2B5EF4-FFF2-40B4-BE49-F238E27FC236}">
                  <a16:creationId xmlns:a16="http://schemas.microsoft.com/office/drawing/2014/main" id="{00000000-0008-0000-0900-00002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0</xdr:rowOff>
        </xdr:from>
        <xdr:to>
          <xdr:col>13</xdr:col>
          <xdr:colOff>15240</xdr:colOff>
          <xdr:row>16</xdr:row>
          <xdr:rowOff>251460</xdr:rowOff>
        </xdr:to>
        <xdr:sp macro="" textlink="">
          <xdr:nvSpPr>
            <xdr:cNvPr id="31787" name="Check Box 43" hidden="1">
              <a:extLst>
                <a:ext uri="{63B3BB69-23CF-44E3-9099-C40C66FF867C}">
                  <a14:compatExt spid="_x0000_s31787"/>
                </a:ext>
                <a:ext uri="{FF2B5EF4-FFF2-40B4-BE49-F238E27FC236}">
                  <a16:creationId xmlns:a16="http://schemas.microsoft.com/office/drawing/2014/main" id="{00000000-0008-0000-0900-00002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0</xdr:rowOff>
        </xdr:from>
        <xdr:to>
          <xdr:col>13</xdr:col>
          <xdr:colOff>15240</xdr:colOff>
          <xdr:row>17</xdr:row>
          <xdr:rowOff>251460</xdr:rowOff>
        </xdr:to>
        <xdr:sp macro="" textlink="">
          <xdr:nvSpPr>
            <xdr:cNvPr id="31788" name="Check Box 44" hidden="1">
              <a:extLst>
                <a:ext uri="{63B3BB69-23CF-44E3-9099-C40C66FF867C}">
                  <a14:compatExt spid="_x0000_s31788"/>
                </a:ext>
                <a:ext uri="{FF2B5EF4-FFF2-40B4-BE49-F238E27FC236}">
                  <a16:creationId xmlns:a16="http://schemas.microsoft.com/office/drawing/2014/main" id="{00000000-0008-0000-0900-00002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23</xdr:row>
          <xdr:rowOff>0</xdr:rowOff>
        </xdr:from>
        <xdr:to>
          <xdr:col>13</xdr:col>
          <xdr:colOff>15240</xdr:colOff>
          <xdr:row>23</xdr:row>
          <xdr:rowOff>251460</xdr:rowOff>
        </xdr:to>
        <xdr:sp macro="" textlink="">
          <xdr:nvSpPr>
            <xdr:cNvPr id="31789" name="Check Box 45" hidden="1">
              <a:extLst>
                <a:ext uri="{63B3BB69-23CF-44E3-9099-C40C66FF867C}">
                  <a14:compatExt spid="_x0000_s31789"/>
                </a:ext>
                <a:ext uri="{FF2B5EF4-FFF2-40B4-BE49-F238E27FC236}">
                  <a16:creationId xmlns:a16="http://schemas.microsoft.com/office/drawing/2014/main" id="{00000000-0008-0000-0900-00002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11</xdr:row>
          <xdr:rowOff>0</xdr:rowOff>
        </xdr:from>
        <xdr:to>
          <xdr:col>13</xdr:col>
          <xdr:colOff>15240</xdr:colOff>
          <xdr:row>11</xdr:row>
          <xdr:rowOff>251460</xdr:rowOff>
        </xdr:to>
        <xdr:sp macro="" textlink="">
          <xdr:nvSpPr>
            <xdr:cNvPr id="31790" name="Check Box 46" hidden="1">
              <a:extLst>
                <a:ext uri="{63B3BB69-23CF-44E3-9099-C40C66FF867C}">
                  <a14:compatExt spid="_x0000_s31790"/>
                </a:ext>
                <a:ext uri="{FF2B5EF4-FFF2-40B4-BE49-F238E27FC236}">
                  <a16:creationId xmlns:a16="http://schemas.microsoft.com/office/drawing/2014/main" id="{00000000-0008-0000-0900-00002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12</xdr:row>
          <xdr:rowOff>0</xdr:rowOff>
        </xdr:from>
        <xdr:to>
          <xdr:col>13</xdr:col>
          <xdr:colOff>15240</xdr:colOff>
          <xdr:row>12</xdr:row>
          <xdr:rowOff>251460</xdr:rowOff>
        </xdr:to>
        <xdr:sp macro="" textlink="">
          <xdr:nvSpPr>
            <xdr:cNvPr id="31791" name="Check Box 47" hidden="1">
              <a:extLst>
                <a:ext uri="{63B3BB69-23CF-44E3-9099-C40C66FF867C}">
                  <a14:compatExt spid="_x0000_s31791"/>
                </a:ext>
                <a:ext uri="{FF2B5EF4-FFF2-40B4-BE49-F238E27FC236}">
                  <a16:creationId xmlns:a16="http://schemas.microsoft.com/office/drawing/2014/main" id="{00000000-0008-0000-0900-00002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13</xdr:row>
          <xdr:rowOff>0</xdr:rowOff>
        </xdr:from>
        <xdr:to>
          <xdr:col>13</xdr:col>
          <xdr:colOff>15240</xdr:colOff>
          <xdr:row>13</xdr:row>
          <xdr:rowOff>251460</xdr:rowOff>
        </xdr:to>
        <xdr:sp macro="" textlink="">
          <xdr:nvSpPr>
            <xdr:cNvPr id="31792" name="Check Box 48" hidden="1">
              <a:extLst>
                <a:ext uri="{63B3BB69-23CF-44E3-9099-C40C66FF867C}">
                  <a14:compatExt spid="_x0000_s31792"/>
                </a:ext>
                <a:ext uri="{FF2B5EF4-FFF2-40B4-BE49-F238E27FC236}">
                  <a16:creationId xmlns:a16="http://schemas.microsoft.com/office/drawing/2014/main" id="{00000000-0008-0000-0900-00003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14</xdr:row>
          <xdr:rowOff>0</xdr:rowOff>
        </xdr:from>
        <xdr:to>
          <xdr:col>13</xdr:col>
          <xdr:colOff>15240</xdr:colOff>
          <xdr:row>14</xdr:row>
          <xdr:rowOff>251460</xdr:rowOff>
        </xdr:to>
        <xdr:sp macro="" textlink="">
          <xdr:nvSpPr>
            <xdr:cNvPr id="31793" name="Check Box 49" hidden="1">
              <a:extLst>
                <a:ext uri="{63B3BB69-23CF-44E3-9099-C40C66FF867C}">
                  <a14:compatExt spid="_x0000_s31793"/>
                </a:ext>
                <a:ext uri="{FF2B5EF4-FFF2-40B4-BE49-F238E27FC236}">
                  <a16:creationId xmlns:a16="http://schemas.microsoft.com/office/drawing/2014/main" id="{00000000-0008-0000-0900-00003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15</xdr:row>
          <xdr:rowOff>0</xdr:rowOff>
        </xdr:from>
        <xdr:to>
          <xdr:col>13</xdr:col>
          <xdr:colOff>15240</xdr:colOff>
          <xdr:row>15</xdr:row>
          <xdr:rowOff>251460</xdr:rowOff>
        </xdr:to>
        <xdr:sp macro="" textlink="">
          <xdr:nvSpPr>
            <xdr:cNvPr id="31794" name="Check Box 50" hidden="1">
              <a:extLst>
                <a:ext uri="{63B3BB69-23CF-44E3-9099-C40C66FF867C}">
                  <a14:compatExt spid="_x0000_s31794"/>
                </a:ext>
                <a:ext uri="{FF2B5EF4-FFF2-40B4-BE49-F238E27FC236}">
                  <a16:creationId xmlns:a16="http://schemas.microsoft.com/office/drawing/2014/main" id="{00000000-0008-0000-0900-00003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16</xdr:row>
          <xdr:rowOff>0</xdr:rowOff>
        </xdr:from>
        <xdr:to>
          <xdr:col>13</xdr:col>
          <xdr:colOff>15240</xdr:colOff>
          <xdr:row>16</xdr:row>
          <xdr:rowOff>251460</xdr:rowOff>
        </xdr:to>
        <xdr:sp macro="" textlink="">
          <xdr:nvSpPr>
            <xdr:cNvPr id="31795" name="Check Box 51" hidden="1">
              <a:extLst>
                <a:ext uri="{63B3BB69-23CF-44E3-9099-C40C66FF867C}">
                  <a14:compatExt spid="_x0000_s31795"/>
                </a:ext>
                <a:ext uri="{FF2B5EF4-FFF2-40B4-BE49-F238E27FC236}">
                  <a16:creationId xmlns:a16="http://schemas.microsoft.com/office/drawing/2014/main" id="{00000000-0008-0000-0900-00003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17</xdr:row>
          <xdr:rowOff>0</xdr:rowOff>
        </xdr:from>
        <xdr:to>
          <xdr:col>13</xdr:col>
          <xdr:colOff>15240</xdr:colOff>
          <xdr:row>17</xdr:row>
          <xdr:rowOff>251460</xdr:rowOff>
        </xdr:to>
        <xdr:sp macro="" textlink="">
          <xdr:nvSpPr>
            <xdr:cNvPr id="31796" name="Check Box 52" hidden="1">
              <a:extLst>
                <a:ext uri="{63B3BB69-23CF-44E3-9099-C40C66FF867C}">
                  <a14:compatExt spid="_x0000_s31796"/>
                </a:ext>
                <a:ext uri="{FF2B5EF4-FFF2-40B4-BE49-F238E27FC236}">
                  <a16:creationId xmlns:a16="http://schemas.microsoft.com/office/drawing/2014/main" id="{00000000-0008-0000-0900-00003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23</xdr:row>
          <xdr:rowOff>0</xdr:rowOff>
        </xdr:from>
        <xdr:to>
          <xdr:col>13</xdr:col>
          <xdr:colOff>15240</xdr:colOff>
          <xdr:row>23</xdr:row>
          <xdr:rowOff>251460</xdr:rowOff>
        </xdr:to>
        <xdr:sp macro="" textlink="">
          <xdr:nvSpPr>
            <xdr:cNvPr id="31797" name="Check Box 53" hidden="1">
              <a:extLst>
                <a:ext uri="{63B3BB69-23CF-44E3-9099-C40C66FF867C}">
                  <a14:compatExt spid="_x0000_s31797"/>
                </a:ext>
                <a:ext uri="{FF2B5EF4-FFF2-40B4-BE49-F238E27FC236}">
                  <a16:creationId xmlns:a16="http://schemas.microsoft.com/office/drawing/2014/main" id="{00000000-0008-0000-0900-00003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1</xdr:col>
          <xdr:colOff>15240</xdr:colOff>
          <xdr:row>29</xdr:row>
          <xdr:rowOff>251460</xdr:rowOff>
        </xdr:to>
        <xdr:sp macro="" textlink="">
          <xdr:nvSpPr>
            <xdr:cNvPr id="31798" name="Check Box 54" hidden="1">
              <a:extLst>
                <a:ext uri="{63B3BB69-23CF-44E3-9099-C40C66FF867C}">
                  <a14:compatExt spid="_x0000_s31798"/>
                </a:ext>
                <a:ext uri="{FF2B5EF4-FFF2-40B4-BE49-F238E27FC236}">
                  <a16:creationId xmlns:a16="http://schemas.microsoft.com/office/drawing/2014/main" id="{00000000-0008-0000-0900-00003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0</xdr:rowOff>
        </xdr:from>
        <xdr:to>
          <xdr:col>1</xdr:col>
          <xdr:colOff>15240</xdr:colOff>
          <xdr:row>29</xdr:row>
          <xdr:rowOff>251460</xdr:rowOff>
        </xdr:to>
        <xdr:sp macro="" textlink="">
          <xdr:nvSpPr>
            <xdr:cNvPr id="31799" name="Check Box 55" hidden="1">
              <a:extLst>
                <a:ext uri="{63B3BB69-23CF-44E3-9099-C40C66FF867C}">
                  <a14:compatExt spid="_x0000_s31799"/>
                </a:ext>
                <a:ext uri="{FF2B5EF4-FFF2-40B4-BE49-F238E27FC236}">
                  <a16:creationId xmlns:a16="http://schemas.microsoft.com/office/drawing/2014/main" id="{00000000-0008-0000-0900-00003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1</xdr:col>
          <xdr:colOff>15240</xdr:colOff>
          <xdr:row>30</xdr:row>
          <xdr:rowOff>251460</xdr:rowOff>
        </xdr:to>
        <xdr:sp macro="" textlink="">
          <xdr:nvSpPr>
            <xdr:cNvPr id="31800" name="Check Box 56" hidden="1">
              <a:extLst>
                <a:ext uri="{63B3BB69-23CF-44E3-9099-C40C66FF867C}">
                  <a14:compatExt spid="_x0000_s31800"/>
                </a:ext>
                <a:ext uri="{FF2B5EF4-FFF2-40B4-BE49-F238E27FC236}">
                  <a16:creationId xmlns:a16="http://schemas.microsoft.com/office/drawing/2014/main" id="{00000000-0008-0000-0900-00003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</xdr:row>
          <xdr:rowOff>0</xdr:rowOff>
        </xdr:from>
        <xdr:to>
          <xdr:col>1</xdr:col>
          <xdr:colOff>15240</xdr:colOff>
          <xdr:row>30</xdr:row>
          <xdr:rowOff>251460</xdr:rowOff>
        </xdr:to>
        <xdr:sp macro="" textlink="">
          <xdr:nvSpPr>
            <xdr:cNvPr id="31801" name="Check Box 57" hidden="1">
              <a:extLst>
                <a:ext uri="{63B3BB69-23CF-44E3-9099-C40C66FF867C}">
                  <a14:compatExt spid="_x0000_s31801"/>
                </a:ext>
                <a:ext uri="{FF2B5EF4-FFF2-40B4-BE49-F238E27FC236}">
                  <a16:creationId xmlns:a16="http://schemas.microsoft.com/office/drawing/2014/main" id="{00000000-0008-0000-0900-00003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1</xdr:col>
          <xdr:colOff>15240</xdr:colOff>
          <xdr:row>31</xdr:row>
          <xdr:rowOff>251460</xdr:rowOff>
        </xdr:to>
        <xdr:sp macro="" textlink="">
          <xdr:nvSpPr>
            <xdr:cNvPr id="31802" name="Check Box 58" hidden="1">
              <a:extLst>
                <a:ext uri="{63B3BB69-23CF-44E3-9099-C40C66FF867C}">
                  <a14:compatExt spid="_x0000_s31802"/>
                </a:ext>
                <a:ext uri="{FF2B5EF4-FFF2-40B4-BE49-F238E27FC236}">
                  <a16:creationId xmlns:a16="http://schemas.microsoft.com/office/drawing/2014/main" id="{00000000-0008-0000-0900-00003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</xdr:row>
          <xdr:rowOff>0</xdr:rowOff>
        </xdr:from>
        <xdr:to>
          <xdr:col>1</xdr:col>
          <xdr:colOff>15240</xdr:colOff>
          <xdr:row>31</xdr:row>
          <xdr:rowOff>251460</xdr:rowOff>
        </xdr:to>
        <xdr:sp macro="" textlink="">
          <xdr:nvSpPr>
            <xdr:cNvPr id="31803" name="Check Box 59" hidden="1">
              <a:extLst>
                <a:ext uri="{63B3BB69-23CF-44E3-9099-C40C66FF867C}">
                  <a14:compatExt spid="_x0000_s31803"/>
                </a:ext>
                <a:ext uri="{FF2B5EF4-FFF2-40B4-BE49-F238E27FC236}">
                  <a16:creationId xmlns:a16="http://schemas.microsoft.com/office/drawing/2014/main" id="{00000000-0008-0000-0900-00003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1</xdr:col>
          <xdr:colOff>15240</xdr:colOff>
          <xdr:row>32</xdr:row>
          <xdr:rowOff>251460</xdr:rowOff>
        </xdr:to>
        <xdr:sp macro="" textlink="">
          <xdr:nvSpPr>
            <xdr:cNvPr id="31804" name="Check Box 60" hidden="1">
              <a:extLst>
                <a:ext uri="{63B3BB69-23CF-44E3-9099-C40C66FF867C}">
                  <a14:compatExt spid="_x0000_s31804"/>
                </a:ext>
                <a:ext uri="{FF2B5EF4-FFF2-40B4-BE49-F238E27FC236}">
                  <a16:creationId xmlns:a16="http://schemas.microsoft.com/office/drawing/2014/main" id="{00000000-0008-0000-0900-00003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0</xdr:rowOff>
        </xdr:from>
        <xdr:to>
          <xdr:col>1</xdr:col>
          <xdr:colOff>15240</xdr:colOff>
          <xdr:row>32</xdr:row>
          <xdr:rowOff>251460</xdr:rowOff>
        </xdr:to>
        <xdr:sp macro="" textlink="">
          <xdr:nvSpPr>
            <xdr:cNvPr id="31805" name="Check Box 61" hidden="1">
              <a:extLst>
                <a:ext uri="{63B3BB69-23CF-44E3-9099-C40C66FF867C}">
                  <a14:compatExt spid="_x0000_s31805"/>
                </a:ext>
                <a:ext uri="{FF2B5EF4-FFF2-40B4-BE49-F238E27FC236}">
                  <a16:creationId xmlns:a16="http://schemas.microsoft.com/office/drawing/2014/main" id="{00000000-0008-0000-0900-00003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0</xdr:rowOff>
        </xdr:from>
        <xdr:to>
          <xdr:col>1</xdr:col>
          <xdr:colOff>15240</xdr:colOff>
          <xdr:row>39</xdr:row>
          <xdr:rowOff>251460</xdr:rowOff>
        </xdr:to>
        <xdr:sp macro="" textlink="">
          <xdr:nvSpPr>
            <xdr:cNvPr id="31806" name="Check Box 62" hidden="1">
              <a:extLst>
                <a:ext uri="{63B3BB69-23CF-44E3-9099-C40C66FF867C}">
                  <a14:compatExt spid="_x0000_s31806"/>
                </a:ext>
                <a:ext uri="{FF2B5EF4-FFF2-40B4-BE49-F238E27FC236}">
                  <a16:creationId xmlns:a16="http://schemas.microsoft.com/office/drawing/2014/main" id="{00000000-0008-0000-0900-00003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</xdr:row>
          <xdr:rowOff>0</xdr:rowOff>
        </xdr:from>
        <xdr:to>
          <xdr:col>1</xdr:col>
          <xdr:colOff>15240</xdr:colOff>
          <xdr:row>39</xdr:row>
          <xdr:rowOff>251460</xdr:rowOff>
        </xdr:to>
        <xdr:sp macro="" textlink="">
          <xdr:nvSpPr>
            <xdr:cNvPr id="31807" name="Check Box 63" hidden="1">
              <a:extLst>
                <a:ext uri="{63B3BB69-23CF-44E3-9099-C40C66FF867C}">
                  <a14:compatExt spid="_x0000_s31807"/>
                </a:ext>
                <a:ext uri="{FF2B5EF4-FFF2-40B4-BE49-F238E27FC236}">
                  <a16:creationId xmlns:a16="http://schemas.microsoft.com/office/drawing/2014/main" id="{00000000-0008-0000-0900-00003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0</xdr:rowOff>
        </xdr:from>
        <xdr:to>
          <xdr:col>1</xdr:col>
          <xdr:colOff>15240</xdr:colOff>
          <xdr:row>40</xdr:row>
          <xdr:rowOff>251460</xdr:rowOff>
        </xdr:to>
        <xdr:sp macro="" textlink="">
          <xdr:nvSpPr>
            <xdr:cNvPr id="31808" name="Check Box 64" hidden="1">
              <a:extLst>
                <a:ext uri="{63B3BB69-23CF-44E3-9099-C40C66FF867C}">
                  <a14:compatExt spid="_x0000_s31808"/>
                </a:ext>
                <a:ext uri="{FF2B5EF4-FFF2-40B4-BE49-F238E27FC236}">
                  <a16:creationId xmlns:a16="http://schemas.microsoft.com/office/drawing/2014/main" id="{00000000-0008-0000-0900-00004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</xdr:row>
          <xdr:rowOff>0</xdr:rowOff>
        </xdr:from>
        <xdr:to>
          <xdr:col>1</xdr:col>
          <xdr:colOff>15240</xdr:colOff>
          <xdr:row>40</xdr:row>
          <xdr:rowOff>251460</xdr:rowOff>
        </xdr:to>
        <xdr:sp macro="" textlink="">
          <xdr:nvSpPr>
            <xdr:cNvPr id="31809" name="Check Box 65" hidden="1">
              <a:extLst>
                <a:ext uri="{63B3BB69-23CF-44E3-9099-C40C66FF867C}">
                  <a14:compatExt spid="_x0000_s31809"/>
                </a:ext>
                <a:ext uri="{FF2B5EF4-FFF2-40B4-BE49-F238E27FC236}">
                  <a16:creationId xmlns:a16="http://schemas.microsoft.com/office/drawing/2014/main" id="{00000000-0008-0000-0900-00004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1</xdr:col>
          <xdr:colOff>15240</xdr:colOff>
          <xdr:row>41</xdr:row>
          <xdr:rowOff>251460</xdr:rowOff>
        </xdr:to>
        <xdr:sp macro="" textlink="">
          <xdr:nvSpPr>
            <xdr:cNvPr id="31810" name="Check Box 66" hidden="1">
              <a:extLst>
                <a:ext uri="{63B3BB69-23CF-44E3-9099-C40C66FF867C}">
                  <a14:compatExt spid="_x0000_s31810"/>
                </a:ext>
                <a:ext uri="{FF2B5EF4-FFF2-40B4-BE49-F238E27FC236}">
                  <a16:creationId xmlns:a16="http://schemas.microsoft.com/office/drawing/2014/main" id="{00000000-0008-0000-0900-00004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0</xdr:rowOff>
        </xdr:from>
        <xdr:to>
          <xdr:col>1</xdr:col>
          <xdr:colOff>15240</xdr:colOff>
          <xdr:row>41</xdr:row>
          <xdr:rowOff>251460</xdr:rowOff>
        </xdr:to>
        <xdr:sp macro="" textlink="">
          <xdr:nvSpPr>
            <xdr:cNvPr id="31811" name="Check Box 67" hidden="1">
              <a:extLst>
                <a:ext uri="{63B3BB69-23CF-44E3-9099-C40C66FF867C}">
                  <a14:compatExt spid="_x0000_s31811"/>
                </a:ext>
                <a:ext uri="{FF2B5EF4-FFF2-40B4-BE49-F238E27FC236}">
                  <a16:creationId xmlns:a16="http://schemas.microsoft.com/office/drawing/2014/main" id="{00000000-0008-0000-0900-00004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1</xdr:col>
          <xdr:colOff>15240</xdr:colOff>
          <xdr:row>42</xdr:row>
          <xdr:rowOff>251460</xdr:rowOff>
        </xdr:to>
        <xdr:sp macro="" textlink="">
          <xdr:nvSpPr>
            <xdr:cNvPr id="31812" name="Check Box 68" hidden="1">
              <a:extLst>
                <a:ext uri="{63B3BB69-23CF-44E3-9099-C40C66FF867C}">
                  <a14:compatExt spid="_x0000_s31812"/>
                </a:ext>
                <a:ext uri="{FF2B5EF4-FFF2-40B4-BE49-F238E27FC236}">
                  <a16:creationId xmlns:a16="http://schemas.microsoft.com/office/drawing/2014/main" id="{00000000-0008-0000-0900-00004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0</xdr:rowOff>
        </xdr:from>
        <xdr:to>
          <xdr:col>1</xdr:col>
          <xdr:colOff>15240</xdr:colOff>
          <xdr:row>42</xdr:row>
          <xdr:rowOff>251460</xdr:rowOff>
        </xdr:to>
        <xdr:sp macro="" textlink="">
          <xdr:nvSpPr>
            <xdr:cNvPr id="31813" name="Check Box 69" hidden="1">
              <a:extLst>
                <a:ext uri="{63B3BB69-23CF-44E3-9099-C40C66FF867C}">
                  <a14:compatExt spid="_x0000_s31813"/>
                </a:ext>
                <a:ext uri="{FF2B5EF4-FFF2-40B4-BE49-F238E27FC236}">
                  <a16:creationId xmlns:a16="http://schemas.microsoft.com/office/drawing/2014/main" id="{00000000-0008-0000-0900-00004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0</xdr:rowOff>
        </xdr:from>
        <xdr:to>
          <xdr:col>1</xdr:col>
          <xdr:colOff>15240</xdr:colOff>
          <xdr:row>43</xdr:row>
          <xdr:rowOff>251460</xdr:rowOff>
        </xdr:to>
        <xdr:sp macro="" textlink="">
          <xdr:nvSpPr>
            <xdr:cNvPr id="31814" name="Check Box 70" hidden="1">
              <a:extLst>
                <a:ext uri="{63B3BB69-23CF-44E3-9099-C40C66FF867C}">
                  <a14:compatExt spid="_x0000_s31814"/>
                </a:ext>
                <a:ext uri="{FF2B5EF4-FFF2-40B4-BE49-F238E27FC236}">
                  <a16:creationId xmlns:a16="http://schemas.microsoft.com/office/drawing/2014/main" id="{00000000-0008-0000-0900-00004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</xdr:row>
          <xdr:rowOff>0</xdr:rowOff>
        </xdr:from>
        <xdr:to>
          <xdr:col>1</xdr:col>
          <xdr:colOff>15240</xdr:colOff>
          <xdr:row>43</xdr:row>
          <xdr:rowOff>251460</xdr:rowOff>
        </xdr:to>
        <xdr:sp macro="" textlink="">
          <xdr:nvSpPr>
            <xdr:cNvPr id="31815" name="Check Box 71" hidden="1">
              <a:extLst>
                <a:ext uri="{63B3BB69-23CF-44E3-9099-C40C66FF867C}">
                  <a14:compatExt spid="_x0000_s31815"/>
                </a:ext>
                <a:ext uri="{FF2B5EF4-FFF2-40B4-BE49-F238E27FC236}">
                  <a16:creationId xmlns:a16="http://schemas.microsoft.com/office/drawing/2014/main" id="{00000000-0008-0000-0900-00004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</xdr:row>
          <xdr:rowOff>0</xdr:rowOff>
        </xdr:from>
        <xdr:to>
          <xdr:col>13</xdr:col>
          <xdr:colOff>15240</xdr:colOff>
          <xdr:row>18</xdr:row>
          <xdr:rowOff>251460</xdr:rowOff>
        </xdr:to>
        <xdr:sp macro="" textlink="">
          <xdr:nvSpPr>
            <xdr:cNvPr id="31816" name="Check Box 72" hidden="1">
              <a:extLst>
                <a:ext uri="{63B3BB69-23CF-44E3-9099-C40C66FF867C}">
                  <a14:compatExt spid="_x0000_s31816"/>
                </a:ext>
                <a:ext uri="{FF2B5EF4-FFF2-40B4-BE49-F238E27FC236}">
                  <a16:creationId xmlns:a16="http://schemas.microsoft.com/office/drawing/2014/main" id="{00000000-0008-0000-0900-00004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19</xdr:row>
          <xdr:rowOff>0</xdr:rowOff>
        </xdr:from>
        <xdr:to>
          <xdr:col>13</xdr:col>
          <xdr:colOff>15240</xdr:colOff>
          <xdr:row>19</xdr:row>
          <xdr:rowOff>251460</xdr:rowOff>
        </xdr:to>
        <xdr:sp macro="" textlink="">
          <xdr:nvSpPr>
            <xdr:cNvPr id="31817" name="Check Box 73" hidden="1">
              <a:extLst>
                <a:ext uri="{63B3BB69-23CF-44E3-9099-C40C66FF867C}">
                  <a14:compatExt spid="_x0000_s31817"/>
                </a:ext>
                <a:ext uri="{FF2B5EF4-FFF2-40B4-BE49-F238E27FC236}">
                  <a16:creationId xmlns:a16="http://schemas.microsoft.com/office/drawing/2014/main" id="{00000000-0008-0000-0900-00004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18</xdr:row>
          <xdr:rowOff>0</xdr:rowOff>
        </xdr:from>
        <xdr:to>
          <xdr:col>13</xdr:col>
          <xdr:colOff>15240</xdr:colOff>
          <xdr:row>18</xdr:row>
          <xdr:rowOff>251460</xdr:rowOff>
        </xdr:to>
        <xdr:sp macro="" textlink="">
          <xdr:nvSpPr>
            <xdr:cNvPr id="31818" name="Check Box 74" hidden="1">
              <a:extLst>
                <a:ext uri="{63B3BB69-23CF-44E3-9099-C40C66FF867C}">
                  <a14:compatExt spid="_x0000_s31818"/>
                </a:ext>
                <a:ext uri="{FF2B5EF4-FFF2-40B4-BE49-F238E27FC236}">
                  <a16:creationId xmlns:a16="http://schemas.microsoft.com/office/drawing/2014/main" id="{00000000-0008-0000-0900-00004A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19</xdr:row>
          <xdr:rowOff>0</xdr:rowOff>
        </xdr:from>
        <xdr:to>
          <xdr:col>13</xdr:col>
          <xdr:colOff>15240</xdr:colOff>
          <xdr:row>19</xdr:row>
          <xdr:rowOff>251460</xdr:rowOff>
        </xdr:to>
        <xdr:sp macro="" textlink="">
          <xdr:nvSpPr>
            <xdr:cNvPr id="31819" name="Check Box 75" hidden="1">
              <a:extLst>
                <a:ext uri="{63B3BB69-23CF-44E3-9099-C40C66FF867C}">
                  <a14:compatExt spid="_x0000_s31819"/>
                </a:ext>
                <a:ext uri="{FF2B5EF4-FFF2-40B4-BE49-F238E27FC236}">
                  <a16:creationId xmlns:a16="http://schemas.microsoft.com/office/drawing/2014/main" id="{00000000-0008-0000-0900-00004B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20</xdr:row>
          <xdr:rowOff>0</xdr:rowOff>
        </xdr:from>
        <xdr:to>
          <xdr:col>13</xdr:col>
          <xdr:colOff>15240</xdr:colOff>
          <xdr:row>20</xdr:row>
          <xdr:rowOff>251460</xdr:rowOff>
        </xdr:to>
        <xdr:sp macro="" textlink="">
          <xdr:nvSpPr>
            <xdr:cNvPr id="31820" name="Check Box 76" hidden="1">
              <a:extLst>
                <a:ext uri="{63B3BB69-23CF-44E3-9099-C40C66FF867C}">
                  <a14:compatExt spid="_x0000_s31820"/>
                </a:ext>
                <a:ext uri="{FF2B5EF4-FFF2-40B4-BE49-F238E27FC236}">
                  <a16:creationId xmlns:a16="http://schemas.microsoft.com/office/drawing/2014/main" id="{00000000-0008-0000-0900-00004C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0</xdr:rowOff>
        </xdr:from>
        <xdr:to>
          <xdr:col>13</xdr:col>
          <xdr:colOff>15240</xdr:colOff>
          <xdr:row>21</xdr:row>
          <xdr:rowOff>251460</xdr:rowOff>
        </xdr:to>
        <xdr:sp macro="" textlink="">
          <xdr:nvSpPr>
            <xdr:cNvPr id="31821" name="Check Box 77" hidden="1">
              <a:extLst>
                <a:ext uri="{63B3BB69-23CF-44E3-9099-C40C66FF867C}">
                  <a14:compatExt spid="_x0000_s31821"/>
                </a:ext>
                <a:ext uri="{FF2B5EF4-FFF2-40B4-BE49-F238E27FC236}">
                  <a16:creationId xmlns:a16="http://schemas.microsoft.com/office/drawing/2014/main" id="{00000000-0008-0000-0900-00004D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20</xdr:row>
          <xdr:rowOff>0</xdr:rowOff>
        </xdr:from>
        <xdr:to>
          <xdr:col>13</xdr:col>
          <xdr:colOff>15240</xdr:colOff>
          <xdr:row>20</xdr:row>
          <xdr:rowOff>251460</xdr:rowOff>
        </xdr:to>
        <xdr:sp macro="" textlink="">
          <xdr:nvSpPr>
            <xdr:cNvPr id="31822" name="Check Box 78" hidden="1">
              <a:extLst>
                <a:ext uri="{63B3BB69-23CF-44E3-9099-C40C66FF867C}">
                  <a14:compatExt spid="_x0000_s31822"/>
                </a:ext>
                <a:ext uri="{FF2B5EF4-FFF2-40B4-BE49-F238E27FC236}">
                  <a16:creationId xmlns:a16="http://schemas.microsoft.com/office/drawing/2014/main" id="{00000000-0008-0000-0900-00004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21</xdr:row>
          <xdr:rowOff>0</xdr:rowOff>
        </xdr:from>
        <xdr:to>
          <xdr:col>13</xdr:col>
          <xdr:colOff>15240</xdr:colOff>
          <xdr:row>21</xdr:row>
          <xdr:rowOff>251460</xdr:rowOff>
        </xdr:to>
        <xdr:sp macro="" textlink="">
          <xdr:nvSpPr>
            <xdr:cNvPr id="31823" name="Check Box 79" hidden="1">
              <a:extLst>
                <a:ext uri="{63B3BB69-23CF-44E3-9099-C40C66FF867C}">
                  <a14:compatExt spid="_x0000_s31823"/>
                </a:ext>
                <a:ext uri="{FF2B5EF4-FFF2-40B4-BE49-F238E27FC236}">
                  <a16:creationId xmlns:a16="http://schemas.microsoft.com/office/drawing/2014/main" id="{00000000-0008-0000-0900-00004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22</xdr:row>
          <xdr:rowOff>0</xdr:rowOff>
        </xdr:from>
        <xdr:to>
          <xdr:col>13</xdr:col>
          <xdr:colOff>15240</xdr:colOff>
          <xdr:row>22</xdr:row>
          <xdr:rowOff>251460</xdr:rowOff>
        </xdr:to>
        <xdr:sp macro="" textlink="">
          <xdr:nvSpPr>
            <xdr:cNvPr id="31824" name="Check Box 80" hidden="1">
              <a:extLst>
                <a:ext uri="{63B3BB69-23CF-44E3-9099-C40C66FF867C}">
                  <a14:compatExt spid="_x0000_s31824"/>
                </a:ext>
                <a:ext uri="{FF2B5EF4-FFF2-40B4-BE49-F238E27FC236}">
                  <a16:creationId xmlns:a16="http://schemas.microsoft.com/office/drawing/2014/main" id="{00000000-0008-0000-0900-00005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22</xdr:row>
          <xdr:rowOff>0</xdr:rowOff>
        </xdr:from>
        <xdr:to>
          <xdr:col>13</xdr:col>
          <xdr:colOff>15240</xdr:colOff>
          <xdr:row>22</xdr:row>
          <xdr:rowOff>251460</xdr:rowOff>
        </xdr:to>
        <xdr:sp macro="" textlink="">
          <xdr:nvSpPr>
            <xdr:cNvPr id="31825" name="Check Box 81" hidden="1">
              <a:extLst>
                <a:ext uri="{63B3BB69-23CF-44E3-9099-C40C66FF867C}">
                  <a14:compatExt spid="_x0000_s31825"/>
                </a:ext>
                <a:ext uri="{FF2B5EF4-FFF2-40B4-BE49-F238E27FC236}">
                  <a16:creationId xmlns:a16="http://schemas.microsoft.com/office/drawing/2014/main" id="{00000000-0008-0000-0900-00005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23</xdr:row>
          <xdr:rowOff>0</xdr:rowOff>
        </xdr:from>
        <xdr:to>
          <xdr:col>13</xdr:col>
          <xdr:colOff>15240</xdr:colOff>
          <xdr:row>23</xdr:row>
          <xdr:rowOff>251460</xdr:rowOff>
        </xdr:to>
        <xdr:sp macro="" textlink="">
          <xdr:nvSpPr>
            <xdr:cNvPr id="31826" name="Check Box 82" hidden="1">
              <a:extLst>
                <a:ext uri="{63B3BB69-23CF-44E3-9099-C40C66FF867C}">
                  <a14:compatExt spid="_x0000_s31826"/>
                </a:ext>
                <a:ext uri="{FF2B5EF4-FFF2-40B4-BE49-F238E27FC236}">
                  <a16:creationId xmlns:a16="http://schemas.microsoft.com/office/drawing/2014/main" id="{00000000-0008-0000-0900-00005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23</xdr:row>
          <xdr:rowOff>0</xdr:rowOff>
        </xdr:from>
        <xdr:to>
          <xdr:col>13</xdr:col>
          <xdr:colOff>15240</xdr:colOff>
          <xdr:row>23</xdr:row>
          <xdr:rowOff>251460</xdr:rowOff>
        </xdr:to>
        <xdr:sp macro="" textlink="">
          <xdr:nvSpPr>
            <xdr:cNvPr id="31827" name="Check Box 83" hidden="1">
              <a:extLst>
                <a:ext uri="{63B3BB69-23CF-44E3-9099-C40C66FF867C}">
                  <a14:compatExt spid="_x0000_s31827"/>
                </a:ext>
                <a:ext uri="{FF2B5EF4-FFF2-40B4-BE49-F238E27FC236}">
                  <a16:creationId xmlns:a16="http://schemas.microsoft.com/office/drawing/2014/main" id="{00000000-0008-0000-0900-00005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0</xdr:rowOff>
        </xdr:from>
        <xdr:to>
          <xdr:col>1</xdr:col>
          <xdr:colOff>15240</xdr:colOff>
          <xdr:row>37</xdr:row>
          <xdr:rowOff>251460</xdr:rowOff>
        </xdr:to>
        <xdr:sp macro="" textlink="">
          <xdr:nvSpPr>
            <xdr:cNvPr id="31838" name="Check Box 94" hidden="1">
              <a:extLst>
                <a:ext uri="{63B3BB69-23CF-44E3-9099-C40C66FF867C}">
                  <a14:compatExt spid="_x0000_s31838"/>
                </a:ext>
                <a:ext uri="{FF2B5EF4-FFF2-40B4-BE49-F238E27FC236}">
                  <a16:creationId xmlns:a16="http://schemas.microsoft.com/office/drawing/2014/main" id="{00000000-0008-0000-0900-00005E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0</xdr:rowOff>
        </xdr:from>
        <xdr:to>
          <xdr:col>1</xdr:col>
          <xdr:colOff>15240</xdr:colOff>
          <xdr:row>37</xdr:row>
          <xdr:rowOff>251460</xdr:rowOff>
        </xdr:to>
        <xdr:sp macro="" textlink="">
          <xdr:nvSpPr>
            <xdr:cNvPr id="31839" name="Check Box 95" hidden="1">
              <a:extLst>
                <a:ext uri="{63B3BB69-23CF-44E3-9099-C40C66FF867C}">
                  <a14:compatExt spid="_x0000_s31839"/>
                </a:ext>
                <a:ext uri="{FF2B5EF4-FFF2-40B4-BE49-F238E27FC236}">
                  <a16:creationId xmlns:a16="http://schemas.microsoft.com/office/drawing/2014/main" id="{00000000-0008-0000-0900-00005F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0</xdr:rowOff>
        </xdr:from>
        <xdr:to>
          <xdr:col>1</xdr:col>
          <xdr:colOff>15240</xdr:colOff>
          <xdr:row>38</xdr:row>
          <xdr:rowOff>251460</xdr:rowOff>
        </xdr:to>
        <xdr:sp macro="" textlink="">
          <xdr:nvSpPr>
            <xdr:cNvPr id="31840" name="Check Box 96" hidden="1">
              <a:extLst>
                <a:ext uri="{63B3BB69-23CF-44E3-9099-C40C66FF867C}">
                  <a14:compatExt spid="_x0000_s31840"/>
                </a:ext>
                <a:ext uri="{FF2B5EF4-FFF2-40B4-BE49-F238E27FC236}">
                  <a16:creationId xmlns:a16="http://schemas.microsoft.com/office/drawing/2014/main" id="{00000000-0008-0000-0900-000060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0</xdr:rowOff>
        </xdr:from>
        <xdr:to>
          <xdr:col>1</xdr:col>
          <xdr:colOff>15240</xdr:colOff>
          <xdr:row>38</xdr:row>
          <xdr:rowOff>251460</xdr:rowOff>
        </xdr:to>
        <xdr:sp macro="" textlink="">
          <xdr:nvSpPr>
            <xdr:cNvPr id="31841" name="Check Box 97" hidden="1">
              <a:extLst>
                <a:ext uri="{63B3BB69-23CF-44E3-9099-C40C66FF867C}">
                  <a14:compatExt spid="_x0000_s31841"/>
                </a:ext>
                <a:ext uri="{FF2B5EF4-FFF2-40B4-BE49-F238E27FC236}">
                  <a16:creationId xmlns:a16="http://schemas.microsoft.com/office/drawing/2014/main" id="{00000000-0008-0000-0900-00006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</xdr:col>
          <xdr:colOff>15240</xdr:colOff>
          <xdr:row>35</xdr:row>
          <xdr:rowOff>251460</xdr:rowOff>
        </xdr:to>
        <xdr:sp macro="" textlink="">
          <xdr:nvSpPr>
            <xdr:cNvPr id="31842" name="Check Box 98" hidden="1">
              <a:extLst>
                <a:ext uri="{63B3BB69-23CF-44E3-9099-C40C66FF867C}">
                  <a14:compatExt spid="_x0000_s31842"/>
                </a:ext>
                <a:ext uri="{FF2B5EF4-FFF2-40B4-BE49-F238E27FC236}">
                  <a16:creationId xmlns:a16="http://schemas.microsoft.com/office/drawing/2014/main" id="{00000000-0008-0000-0900-00006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0</xdr:rowOff>
        </xdr:from>
        <xdr:to>
          <xdr:col>1</xdr:col>
          <xdr:colOff>15240</xdr:colOff>
          <xdr:row>35</xdr:row>
          <xdr:rowOff>251460</xdr:rowOff>
        </xdr:to>
        <xdr:sp macro="" textlink="">
          <xdr:nvSpPr>
            <xdr:cNvPr id="31843" name="Check Box 99" hidden="1">
              <a:extLst>
                <a:ext uri="{63B3BB69-23CF-44E3-9099-C40C66FF867C}">
                  <a14:compatExt spid="_x0000_s31843"/>
                </a:ext>
                <a:ext uri="{FF2B5EF4-FFF2-40B4-BE49-F238E27FC236}">
                  <a16:creationId xmlns:a16="http://schemas.microsoft.com/office/drawing/2014/main" id="{00000000-0008-0000-0900-00006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15240</xdr:colOff>
          <xdr:row>36</xdr:row>
          <xdr:rowOff>251460</xdr:rowOff>
        </xdr:to>
        <xdr:sp macro="" textlink="">
          <xdr:nvSpPr>
            <xdr:cNvPr id="31844" name="Check Box 100" hidden="1">
              <a:extLst>
                <a:ext uri="{63B3BB69-23CF-44E3-9099-C40C66FF867C}">
                  <a14:compatExt spid="_x0000_s31844"/>
                </a:ext>
                <a:ext uri="{FF2B5EF4-FFF2-40B4-BE49-F238E27FC236}">
                  <a16:creationId xmlns:a16="http://schemas.microsoft.com/office/drawing/2014/main" id="{00000000-0008-0000-0900-00006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0</xdr:rowOff>
        </xdr:from>
        <xdr:to>
          <xdr:col>1</xdr:col>
          <xdr:colOff>15240</xdr:colOff>
          <xdr:row>36</xdr:row>
          <xdr:rowOff>251460</xdr:rowOff>
        </xdr:to>
        <xdr:sp macro="" textlink="">
          <xdr:nvSpPr>
            <xdr:cNvPr id="31845" name="Check Box 101" hidden="1">
              <a:extLst>
                <a:ext uri="{63B3BB69-23CF-44E3-9099-C40C66FF867C}">
                  <a14:compatExt spid="_x0000_s31845"/>
                </a:ext>
                <a:ext uri="{FF2B5EF4-FFF2-40B4-BE49-F238E27FC236}">
                  <a16:creationId xmlns:a16="http://schemas.microsoft.com/office/drawing/2014/main" id="{00000000-0008-0000-0900-00006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0</xdr:rowOff>
        </xdr:from>
        <xdr:to>
          <xdr:col>1</xdr:col>
          <xdr:colOff>15240</xdr:colOff>
          <xdr:row>33</xdr:row>
          <xdr:rowOff>251460</xdr:rowOff>
        </xdr:to>
        <xdr:sp macro="" textlink="">
          <xdr:nvSpPr>
            <xdr:cNvPr id="31846" name="Check Box 102" hidden="1">
              <a:extLst>
                <a:ext uri="{63B3BB69-23CF-44E3-9099-C40C66FF867C}">
                  <a14:compatExt spid="_x0000_s31846"/>
                </a:ext>
                <a:ext uri="{FF2B5EF4-FFF2-40B4-BE49-F238E27FC236}">
                  <a16:creationId xmlns:a16="http://schemas.microsoft.com/office/drawing/2014/main" id="{00000000-0008-0000-0900-00006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0</xdr:rowOff>
        </xdr:from>
        <xdr:to>
          <xdr:col>1</xdr:col>
          <xdr:colOff>15240</xdr:colOff>
          <xdr:row>33</xdr:row>
          <xdr:rowOff>251460</xdr:rowOff>
        </xdr:to>
        <xdr:sp macro="" textlink="">
          <xdr:nvSpPr>
            <xdr:cNvPr id="31847" name="Check Box 103" hidden="1">
              <a:extLst>
                <a:ext uri="{63B3BB69-23CF-44E3-9099-C40C66FF867C}">
                  <a14:compatExt spid="_x0000_s31847"/>
                </a:ext>
                <a:ext uri="{FF2B5EF4-FFF2-40B4-BE49-F238E27FC236}">
                  <a16:creationId xmlns:a16="http://schemas.microsoft.com/office/drawing/2014/main" id="{00000000-0008-0000-0900-000067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1</xdr:col>
          <xdr:colOff>15240</xdr:colOff>
          <xdr:row>34</xdr:row>
          <xdr:rowOff>251460</xdr:rowOff>
        </xdr:to>
        <xdr:sp macro="" textlink="">
          <xdr:nvSpPr>
            <xdr:cNvPr id="31848" name="Check Box 104" hidden="1">
              <a:extLst>
                <a:ext uri="{63B3BB69-23CF-44E3-9099-C40C66FF867C}">
                  <a14:compatExt spid="_x0000_s31848"/>
                </a:ext>
                <a:ext uri="{FF2B5EF4-FFF2-40B4-BE49-F238E27FC236}">
                  <a16:creationId xmlns:a16="http://schemas.microsoft.com/office/drawing/2014/main" id="{00000000-0008-0000-0900-000068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0</xdr:rowOff>
        </xdr:from>
        <xdr:to>
          <xdr:col>1</xdr:col>
          <xdr:colOff>15240</xdr:colOff>
          <xdr:row>34</xdr:row>
          <xdr:rowOff>251460</xdr:rowOff>
        </xdr:to>
        <xdr:sp macro="" textlink="">
          <xdr:nvSpPr>
            <xdr:cNvPr id="31849" name="Check Box 105" hidden="1">
              <a:extLst>
                <a:ext uri="{63B3BB69-23CF-44E3-9099-C40C66FF867C}">
                  <a14:compatExt spid="_x0000_s31849"/>
                </a:ext>
                <a:ext uri="{FF2B5EF4-FFF2-40B4-BE49-F238E27FC236}">
                  <a16:creationId xmlns:a16="http://schemas.microsoft.com/office/drawing/2014/main" id="{00000000-0008-0000-0900-000069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32.xml"/><Relationship Id="rId21" Type="http://schemas.openxmlformats.org/officeDocument/2006/relationships/ctrlProp" Target="../ctrlProps/ctrlProp27.xml"/><Relationship Id="rId42" Type="http://schemas.openxmlformats.org/officeDocument/2006/relationships/ctrlProp" Target="../ctrlProps/ctrlProp48.xml"/><Relationship Id="rId47" Type="http://schemas.openxmlformats.org/officeDocument/2006/relationships/ctrlProp" Target="../ctrlProps/ctrlProp53.xml"/><Relationship Id="rId63" Type="http://schemas.openxmlformats.org/officeDocument/2006/relationships/ctrlProp" Target="../ctrlProps/ctrlProp69.xml"/><Relationship Id="rId68" Type="http://schemas.openxmlformats.org/officeDocument/2006/relationships/ctrlProp" Target="../ctrlProps/ctrlProp74.xml"/><Relationship Id="rId84" Type="http://schemas.openxmlformats.org/officeDocument/2006/relationships/ctrlProp" Target="../ctrlProps/ctrlProp90.xml"/><Relationship Id="rId89" Type="http://schemas.openxmlformats.org/officeDocument/2006/relationships/ctrlProp" Target="../ctrlProps/ctrlProp95.xml"/><Relationship Id="rId16" Type="http://schemas.openxmlformats.org/officeDocument/2006/relationships/ctrlProp" Target="../ctrlProps/ctrlProp22.xml"/><Relationship Id="rId11" Type="http://schemas.openxmlformats.org/officeDocument/2006/relationships/ctrlProp" Target="../ctrlProps/ctrlProp17.xml"/><Relationship Id="rId32" Type="http://schemas.openxmlformats.org/officeDocument/2006/relationships/ctrlProp" Target="../ctrlProps/ctrlProp38.xml"/><Relationship Id="rId37" Type="http://schemas.openxmlformats.org/officeDocument/2006/relationships/ctrlProp" Target="../ctrlProps/ctrlProp43.xml"/><Relationship Id="rId53" Type="http://schemas.openxmlformats.org/officeDocument/2006/relationships/ctrlProp" Target="../ctrlProps/ctrlProp59.xml"/><Relationship Id="rId58" Type="http://schemas.openxmlformats.org/officeDocument/2006/relationships/ctrlProp" Target="../ctrlProps/ctrlProp64.xml"/><Relationship Id="rId74" Type="http://schemas.openxmlformats.org/officeDocument/2006/relationships/ctrlProp" Target="../ctrlProps/ctrlProp80.xml"/><Relationship Id="rId79" Type="http://schemas.openxmlformats.org/officeDocument/2006/relationships/ctrlProp" Target="../ctrlProps/ctrlProp85.xml"/><Relationship Id="rId5" Type="http://schemas.openxmlformats.org/officeDocument/2006/relationships/ctrlProp" Target="../ctrlProps/ctrlProp11.xml"/><Relationship Id="rId90" Type="http://schemas.openxmlformats.org/officeDocument/2006/relationships/ctrlProp" Target="../ctrlProps/ctrlProp96.xml"/><Relationship Id="rId95" Type="http://schemas.openxmlformats.org/officeDocument/2006/relationships/ctrlProp" Target="../ctrlProps/ctrlProp101.xml"/><Relationship Id="rId22" Type="http://schemas.openxmlformats.org/officeDocument/2006/relationships/ctrlProp" Target="../ctrlProps/ctrlProp28.xml"/><Relationship Id="rId27" Type="http://schemas.openxmlformats.org/officeDocument/2006/relationships/ctrlProp" Target="../ctrlProps/ctrlProp33.xml"/><Relationship Id="rId43" Type="http://schemas.openxmlformats.org/officeDocument/2006/relationships/ctrlProp" Target="../ctrlProps/ctrlProp49.xml"/><Relationship Id="rId48" Type="http://schemas.openxmlformats.org/officeDocument/2006/relationships/ctrlProp" Target="../ctrlProps/ctrlProp54.xml"/><Relationship Id="rId64" Type="http://schemas.openxmlformats.org/officeDocument/2006/relationships/ctrlProp" Target="../ctrlProps/ctrlProp70.xml"/><Relationship Id="rId69" Type="http://schemas.openxmlformats.org/officeDocument/2006/relationships/ctrlProp" Target="../ctrlProps/ctrlProp75.xml"/><Relationship Id="rId80" Type="http://schemas.openxmlformats.org/officeDocument/2006/relationships/ctrlProp" Target="../ctrlProps/ctrlProp86.xml"/><Relationship Id="rId85" Type="http://schemas.openxmlformats.org/officeDocument/2006/relationships/ctrlProp" Target="../ctrlProps/ctrlProp91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18.xml"/><Relationship Id="rId17" Type="http://schemas.openxmlformats.org/officeDocument/2006/relationships/ctrlProp" Target="../ctrlProps/ctrlProp23.xml"/><Relationship Id="rId25" Type="http://schemas.openxmlformats.org/officeDocument/2006/relationships/ctrlProp" Target="../ctrlProps/ctrlProp31.xml"/><Relationship Id="rId33" Type="http://schemas.openxmlformats.org/officeDocument/2006/relationships/ctrlProp" Target="../ctrlProps/ctrlProp39.xml"/><Relationship Id="rId38" Type="http://schemas.openxmlformats.org/officeDocument/2006/relationships/ctrlProp" Target="../ctrlProps/ctrlProp44.xml"/><Relationship Id="rId46" Type="http://schemas.openxmlformats.org/officeDocument/2006/relationships/ctrlProp" Target="../ctrlProps/ctrlProp52.xml"/><Relationship Id="rId59" Type="http://schemas.openxmlformats.org/officeDocument/2006/relationships/ctrlProp" Target="../ctrlProps/ctrlProp65.xml"/><Relationship Id="rId67" Type="http://schemas.openxmlformats.org/officeDocument/2006/relationships/ctrlProp" Target="../ctrlProps/ctrlProp73.xml"/><Relationship Id="rId20" Type="http://schemas.openxmlformats.org/officeDocument/2006/relationships/ctrlProp" Target="../ctrlProps/ctrlProp26.xml"/><Relationship Id="rId41" Type="http://schemas.openxmlformats.org/officeDocument/2006/relationships/ctrlProp" Target="../ctrlProps/ctrlProp47.xml"/><Relationship Id="rId54" Type="http://schemas.openxmlformats.org/officeDocument/2006/relationships/ctrlProp" Target="../ctrlProps/ctrlProp60.xml"/><Relationship Id="rId62" Type="http://schemas.openxmlformats.org/officeDocument/2006/relationships/ctrlProp" Target="../ctrlProps/ctrlProp68.xml"/><Relationship Id="rId70" Type="http://schemas.openxmlformats.org/officeDocument/2006/relationships/ctrlProp" Target="../ctrlProps/ctrlProp76.xml"/><Relationship Id="rId75" Type="http://schemas.openxmlformats.org/officeDocument/2006/relationships/ctrlProp" Target="../ctrlProps/ctrlProp81.xml"/><Relationship Id="rId83" Type="http://schemas.openxmlformats.org/officeDocument/2006/relationships/ctrlProp" Target="../ctrlProps/ctrlProp89.xml"/><Relationship Id="rId88" Type="http://schemas.openxmlformats.org/officeDocument/2006/relationships/ctrlProp" Target="../ctrlProps/ctrlProp94.xml"/><Relationship Id="rId91" Type="http://schemas.openxmlformats.org/officeDocument/2006/relationships/ctrlProp" Target="../ctrlProps/ctrlProp97.xml"/><Relationship Id="rId96" Type="http://schemas.openxmlformats.org/officeDocument/2006/relationships/ctrlProp" Target="../ctrlProps/ctrlProp102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12.xml"/><Relationship Id="rId15" Type="http://schemas.openxmlformats.org/officeDocument/2006/relationships/ctrlProp" Target="../ctrlProps/ctrlProp21.xml"/><Relationship Id="rId23" Type="http://schemas.openxmlformats.org/officeDocument/2006/relationships/ctrlProp" Target="../ctrlProps/ctrlProp29.xml"/><Relationship Id="rId28" Type="http://schemas.openxmlformats.org/officeDocument/2006/relationships/ctrlProp" Target="../ctrlProps/ctrlProp34.xml"/><Relationship Id="rId36" Type="http://schemas.openxmlformats.org/officeDocument/2006/relationships/ctrlProp" Target="../ctrlProps/ctrlProp42.xml"/><Relationship Id="rId49" Type="http://schemas.openxmlformats.org/officeDocument/2006/relationships/ctrlProp" Target="../ctrlProps/ctrlProp55.xml"/><Relationship Id="rId57" Type="http://schemas.openxmlformats.org/officeDocument/2006/relationships/ctrlProp" Target="../ctrlProps/ctrlProp63.xml"/><Relationship Id="rId10" Type="http://schemas.openxmlformats.org/officeDocument/2006/relationships/ctrlProp" Target="../ctrlProps/ctrlProp16.xml"/><Relationship Id="rId31" Type="http://schemas.openxmlformats.org/officeDocument/2006/relationships/ctrlProp" Target="../ctrlProps/ctrlProp37.xml"/><Relationship Id="rId44" Type="http://schemas.openxmlformats.org/officeDocument/2006/relationships/ctrlProp" Target="../ctrlProps/ctrlProp50.xml"/><Relationship Id="rId52" Type="http://schemas.openxmlformats.org/officeDocument/2006/relationships/ctrlProp" Target="../ctrlProps/ctrlProp58.xml"/><Relationship Id="rId60" Type="http://schemas.openxmlformats.org/officeDocument/2006/relationships/ctrlProp" Target="../ctrlProps/ctrlProp66.xml"/><Relationship Id="rId65" Type="http://schemas.openxmlformats.org/officeDocument/2006/relationships/ctrlProp" Target="../ctrlProps/ctrlProp71.xml"/><Relationship Id="rId73" Type="http://schemas.openxmlformats.org/officeDocument/2006/relationships/ctrlProp" Target="../ctrlProps/ctrlProp79.xml"/><Relationship Id="rId78" Type="http://schemas.openxmlformats.org/officeDocument/2006/relationships/ctrlProp" Target="../ctrlProps/ctrlProp84.xml"/><Relationship Id="rId81" Type="http://schemas.openxmlformats.org/officeDocument/2006/relationships/ctrlProp" Target="../ctrlProps/ctrlProp87.xml"/><Relationship Id="rId86" Type="http://schemas.openxmlformats.org/officeDocument/2006/relationships/ctrlProp" Target="../ctrlProps/ctrlProp92.xml"/><Relationship Id="rId94" Type="http://schemas.openxmlformats.org/officeDocument/2006/relationships/ctrlProp" Target="../ctrlProps/ctrlProp100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Relationship Id="rId13" Type="http://schemas.openxmlformats.org/officeDocument/2006/relationships/ctrlProp" Target="../ctrlProps/ctrlProp19.xml"/><Relationship Id="rId18" Type="http://schemas.openxmlformats.org/officeDocument/2006/relationships/ctrlProp" Target="../ctrlProps/ctrlProp24.xml"/><Relationship Id="rId39" Type="http://schemas.openxmlformats.org/officeDocument/2006/relationships/ctrlProp" Target="../ctrlProps/ctrlProp45.xml"/><Relationship Id="rId34" Type="http://schemas.openxmlformats.org/officeDocument/2006/relationships/ctrlProp" Target="../ctrlProps/ctrlProp40.xml"/><Relationship Id="rId50" Type="http://schemas.openxmlformats.org/officeDocument/2006/relationships/ctrlProp" Target="../ctrlProps/ctrlProp56.xml"/><Relationship Id="rId55" Type="http://schemas.openxmlformats.org/officeDocument/2006/relationships/ctrlProp" Target="../ctrlProps/ctrlProp61.xml"/><Relationship Id="rId76" Type="http://schemas.openxmlformats.org/officeDocument/2006/relationships/ctrlProp" Target="../ctrlProps/ctrlProp82.xml"/><Relationship Id="rId97" Type="http://schemas.openxmlformats.org/officeDocument/2006/relationships/ctrlProp" Target="../ctrlProps/ctrlProp103.xml"/><Relationship Id="rId7" Type="http://schemas.openxmlformats.org/officeDocument/2006/relationships/ctrlProp" Target="../ctrlProps/ctrlProp13.xml"/><Relationship Id="rId71" Type="http://schemas.openxmlformats.org/officeDocument/2006/relationships/ctrlProp" Target="../ctrlProps/ctrlProp77.xml"/><Relationship Id="rId92" Type="http://schemas.openxmlformats.org/officeDocument/2006/relationships/ctrlProp" Target="../ctrlProps/ctrlProp98.xml"/><Relationship Id="rId2" Type="http://schemas.openxmlformats.org/officeDocument/2006/relationships/drawing" Target="../drawings/drawing9.xml"/><Relationship Id="rId29" Type="http://schemas.openxmlformats.org/officeDocument/2006/relationships/ctrlProp" Target="../ctrlProps/ctrlProp35.xml"/><Relationship Id="rId24" Type="http://schemas.openxmlformats.org/officeDocument/2006/relationships/ctrlProp" Target="../ctrlProps/ctrlProp30.xml"/><Relationship Id="rId40" Type="http://schemas.openxmlformats.org/officeDocument/2006/relationships/ctrlProp" Target="../ctrlProps/ctrlProp46.xml"/><Relationship Id="rId45" Type="http://schemas.openxmlformats.org/officeDocument/2006/relationships/ctrlProp" Target="../ctrlProps/ctrlProp51.xml"/><Relationship Id="rId66" Type="http://schemas.openxmlformats.org/officeDocument/2006/relationships/ctrlProp" Target="../ctrlProps/ctrlProp72.xml"/><Relationship Id="rId87" Type="http://schemas.openxmlformats.org/officeDocument/2006/relationships/ctrlProp" Target="../ctrlProps/ctrlProp93.xml"/><Relationship Id="rId61" Type="http://schemas.openxmlformats.org/officeDocument/2006/relationships/ctrlProp" Target="../ctrlProps/ctrlProp67.xml"/><Relationship Id="rId82" Type="http://schemas.openxmlformats.org/officeDocument/2006/relationships/ctrlProp" Target="../ctrlProps/ctrlProp88.xml"/><Relationship Id="rId19" Type="http://schemas.openxmlformats.org/officeDocument/2006/relationships/ctrlProp" Target="../ctrlProps/ctrlProp25.xml"/><Relationship Id="rId14" Type="http://schemas.openxmlformats.org/officeDocument/2006/relationships/ctrlProp" Target="../ctrlProps/ctrlProp20.xml"/><Relationship Id="rId30" Type="http://schemas.openxmlformats.org/officeDocument/2006/relationships/ctrlProp" Target="../ctrlProps/ctrlProp36.xml"/><Relationship Id="rId35" Type="http://schemas.openxmlformats.org/officeDocument/2006/relationships/ctrlProp" Target="../ctrlProps/ctrlProp41.xml"/><Relationship Id="rId56" Type="http://schemas.openxmlformats.org/officeDocument/2006/relationships/ctrlProp" Target="../ctrlProps/ctrlProp62.xml"/><Relationship Id="rId77" Type="http://schemas.openxmlformats.org/officeDocument/2006/relationships/ctrlProp" Target="../ctrlProps/ctrlProp83.xml"/><Relationship Id="rId8" Type="http://schemas.openxmlformats.org/officeDocument/2006/relationships/ctrlProp" Target="../ctrlProps/ctrlProp14.xml"/><Relationship Id="rId51" Type="http://schemas.openxmlformats.org/officeDocument/2006/relationships/ctrlProp" Target="../ctrlProps/ctrlProp57.xml"/><Relationship Id="rId72" Type="http://schemas.openxmlformats.org/officeDocument/2006/relationships/ctrlProp" Target="../ctrlProps/ctrlProp78.xml"/><Relationship Id="rId93" Type="http://schemas.openxmlformats.org/officeDocument/2006/relationships/ctrlProp" Target="../ctrlProps/ctrlProp99.xml"/><Relationship Id="rId98" Type="http://schemas.openxmlformats.org/officeDocument/2006/relationships/ctrlProp" Target="../ctrlProps/ctrlProp104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9.xml"/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22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" Type="http://schemas.openxmlformats.org/officeDocument/2006/relationships/drawing" Target="../drawings/drawing10.x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1" Type="http://schemas.openxmlformats.org/officeDocument/2006/relationships/printerSettings" Target="../printerSettings/printerSettings11.bin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9.xml"/><Relationship Id="rId4" Type="http://schemas.openxmlformats.org/officeDocument/2006/relationships/ctrlProp" Target="../ctrlProps/ctrlProp8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5A35E-0941-4D7A-99E2-9F27F06DC96D}">
  <sheetPr>
    <pageSetUpPr fitToPage="1"/>
  </sheetPr>
  <dimension ref="A1:G36"/>
  <sheetViews>
    <sheetView zoomScale="130" zoomScaleNormal="130" workbookViewId="0">
      <selection activeCell="J19" sqref="J19"/>
    </sheetView>
  </sheetViews>
  <sheetFormatPr defaultColWidth="8.69921875" defaultRowHeight="18"/>
  <cols>
    <col min="1" max="1" width="4.59765625" style="7" customWidth="1"/>
    <col min="2" max="2" width="4.59765625" style="212" customWidth="1"/>
    <col min="3" max="23" width="4.59765625" style="7" customWidth="1"/>
    <col min="24" max="16384" width="8.69921875" style="7"/>
  </cols>
  <sheetData>
    <row r="1" spans="1:7" ht="22.2">
      <c r="A1" s="211" t="s">
        <v>77</v>
      </c>
    </row>
    <row r="3" spans="1:7">
      <c r="A3" s="7" t="s">
        <v>209</v>
      </c>
    </row>
    <row r="4" spans="1:7">
      <c r="A4" s="7" t="s">
        <v>210</v>
      </c>
    </row>
    <row r="5" spans="1:7">
      <c r="A5" s="7" t="s">
        <v>211</v>
      </c>
    </row>
    <row r="7" spans="1:7">
      <c r="A7" s="220" t="s">
        <v>351</v>
      </c>
      <c r="B7" s="221"/>
      <c r="C7" s="221"/>
      <c r="D7" s="221"/>
      <c r="E7" s="221"/>
      <c r="F7" s="221"/>
      <c r="G7" s="222"/>
    </row>
    <row r="8" spans="1:7">
      <c r="B8" s="212" t="s">
        <v>352</v>
      </c>
    </row>
    <row r="9" spans="1:7">
      <c r="C9" s="7" t="s">
        <v>353</v>
      </c>
    </row>
    <row r="10" spans="1:7">
      <c r="C10" s="7" t="s">
        <v>354</v>
      </c>
    </row>
    <row r="11" spans="1:7">
      <c r="C11" s="7" t="s">
        <v>355</v>
      </c>
    </row>
    <row r="12" spans="1:7">
      <c r="C12" s="7" t="s">
        <v>358</v>
      </c>
      <c r="D12" s="7" t="s">
        <v>359</v>
      </c>
    </row>
    <row r="13" spans="1:7">
      <c r="B13" s="213" t="s">
        <v>356</v>
      </c>
    </row>
    <row r="14" spans="1:7">
      <c r="C14" s="7" t="s">
        <v>357</v>
      </c>
    </row>
    <row r="15" spans="1:7">
      <c r="C15" s="7" t="s">
        <v>360</v>
      </c>
    </row>
    <row r="16" spans="1:7">
      <c r="C16" s="7" t="s">
        <v>358</v>
      </c>
      <c r="D16" s="7" t="s">
        <v>361</v>
      </c>
    </row>
    <row r="17" spans="1:5" ht="8.5500000000000007" customHeight="1"/>
    <row r="18" spans="1:5">
      <c r="A18" s="220" t="s">
        <v>78</v>
      </c>
      <c r="B18" s="222"/>
    </row>
    <row r="19" spans="1:5">
      <c r="B19" s="212" t="s">
        <v>362</v>
      </c>
    </row>
    <row r="21" spans="1:5">
      <c r="A21" s="223" t="s">
        <v>363</v>
      </c>
      <c r="B21" s="224"/>
      <c r="C21" s="225"/>
    </row>
    <row r="22" spans="1:5">
      <c r="B22" s="212" t="s">
        <v>362</v>
      </c>
    </row>
    <row r="24" spans="1:5">
      <c r="A24" s="223" t="s">
        <v>364</v>
      </c>
      <c r="B24" s="224"/>
      <c r="C24" s="224"/>
      <c r="D24" s="224"/>
      <c r="E24" s="225"/>
    </row>
    <row r="25" spans="1:5">
      <c r="B25" s="212" t="s">
        <v>365</v>
      </c>
    </row>
    <row r="26" spans="1:5">
      <c r="B26" s="212" t="s">
        <v>366</v>
      </c>
    </row>
    <row r="28" spans="1:5">
      <c r="A28" s="220" t="s">
        <v>79</v>
      </c>
      <c r="B28" s="221"/>
      <c r="C28" s="222"/>
    </row>
    <row r="29" spans="1:5">
      <c r="B29" s="212" t="s">
        <v>362</v>
      </c>
    </row>
    <row r="31" spans="1:5">
      <c r="A31" s="220" t="s">
        <v>367</v>
      </c>
      <c r="B31" s="221"/>
      <c r="C31" s="222"/>
    </row>
    <row r="32" spans="1:5">
      <c r="B32" s="212" t="s">
        <v>368</v>
      </c>
    </row>
    <row r="33" spans="1:5">
      <c r="B33" s="212" t="s">
        <v>369</v>
      </c>
    </row>
    <row r="35" spans="1:5">
      <c r="A35" s="215" t="s">
        <v>393</v>
      </c>
      <c r="B35" s="214"/>
      <c r="C35" s="216"/>
      <c r="D35" s="216"/>
      <c r="E35" s="217"/>
    </row>
    <row r="36" spans="1:5">
      <c r="B36" s="212" t="s">
        <v>394</v>
      </c>
    </row>
  </sheetData>
  <mergeCells count="6">
    <mergeCell ref="A31:C31"/>
    <mergeCell ref="A7:G7"/>
    <mergeCell ref="A18:B18"/>
    <mergeCell ref="A21:C21"/>
    <mergeCell ref="A24:E24"/>
    <mergeCell ref="A28:C28"/>
  </mergeCells>
  <phoneticPr fontId="3"/>
  <pageMargins left="0.7" right="0.7" top="0.75" bottom="0.75" header="0.3" footer="0.3"/>
  <pageSetup paperSize="9" scale="9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FFC51-A862-427C-90F0-10D8BC450126}">
  <sheetPr>
    <pageSetUpPr fitToPage="1"/>
  </sheetPr>
  <dimension ref="A1:AI76"/>
  <sheetViews>
    <sheetView view="pageBreakPreview" zoomScale="130" zoomScaleNormal="85" zoomScaleSheetLayoutView="130" workbookViewId="0">
      <selection activeCell="C10" sqref="C10"/>
    </sheetView>
  </sheetViews>
  <sheetFormatPr defaultRowHeight="18"/>
  <cols>
    <col min="1" max="1" width="8.69921875" style="2"/>
    <col min="2" max="2" width="4.09765625" customWidth="1"/>
    <col min="3" max="3" width="8.296875" customWidth="1"/>
    <col min="4" max="6" width="5.69921875" customWidth="1"/>
    <col min="7" max="7" width="21.19921875" customWidth="1"/>
    <col min="8" max="8" width="9.5" customWidth="1"/>
    <col min="9" max="9" width="15.59765625" customWidth="1"/>
    <col min="10" max="10" width="7.09765625" customWidth="1"/>
    <col min="11" max="11" width="7.69921875" customWidth="1"/>
    <col min="12" max="12" width="14.69921875" customWidth="1"/>
    <col min="13" max="13" width="11.296875" customWidth="1"/>
    <col min="14" max="14" width="15" customWidth="1"/>
    <col min="15" max="15" width="40.296875" customWidth="1"/>
    <col min="16" max="17" width="7.09765625" customWidth="1"/>
    <col min="18" max="19" width="7.69921875" customWidth="1"/>
    <col min="20" max="22" width="44" customWidth="1"/>
    <col min="23" max="23" width="4.19921875" customWidth="1"/>
    <col min="24" max="24" width="40.19921875" customWidth="1"/>
    <col min="25" max="33" width="9.5" customWidth="1"/>
    <col min="34" max="34" width="3.59765625" customWidth="1"/>
    <col min="35" max="35" width="2.296875" customWidth="1"/>
    <col min="36" max="55" width="3.59765625" customWidth="1"/>
  </cols>
  <sheetData>
    <row r="1" spans="1:18" ht="26.4">
      <c r="A1" s="3" t="s">
        <v>370</v>
      </c>
      <c r="C1" s="27"/>
      <c r="D1" s="27"/>
      <c r="E1" s="27"/>
    </row>
    <row r="2" spans="1:18" ht="22.2">
      <c r="B2" s="27"/>
      <c r="C2" s="27"/>
      <c r="D2" s="27"/>
      <c r="E2" s="27"/>
      <c r="F2" s="27"/>
    </row>
    <row r="3" spans="1:18" ht="22.2">
      <c r="A3" s="309" t="s">
        <v>102</v>
      </c>
      <c r="B3" s="310"/>
      <c r="C3" s="310"/>
      <c r="D3" s="311"/>
      <c r="E3" s="292" t="s">
        <v>104</v>
      </c>
      <c r="F3" s="258"/>
      <c r="G3" s="120">
        <f>'入力用_1エネルギー使用状況(使用量)'!L30</f>
        <v>0</v>
      </c>
      <c r="H3" s="117" t="s">
        <v>28</v>
      </c>
      <c r="I3" s="292"/>
      <c r="J3" s="257"/>
      <c r="K3" s="257"/>
      <c r="L3" s="258"/>
    </row>
    <row r="4" spans="1:18" ht="22.2">
      <c r="A4" s="312" t="s">
        <v>103</v>
      </c>
      <c r="B4" s="313"/>
      <c r="C4" s="313"/>
      <c r="D4" s="314"/>
      <c r="E4" s="292" t="s">
        <v>105</v>
      </c>
      <c r="F4" s="258"/>
      <c r="G4" s="120">
        <f>I4*L4</f>
        <v>18.144000000000002</v>
      </c>
      <c r="H4" s="117" t="s">
        <v>395</v>
      </c>
      <c r="I4" s="196">
        <f>N44</f>
        <v>2100</v>
      </c>
      <c r="J4" s="175" t="s">
        <v>231</v>
      </c>
      <c r="K4" s="175" t="s">
        <v>232</v>
      </c>
      <c r="L4" s="197">
        <f>'入力用_1エネルギー使用状況(使用量)'!U26</f>
        <v>8.6400000000000001E-3</v>
      </c>
      <c r="N4" s="176"/>
      <c r="R4" s="155" t="s">
        <v>181</v>
      </c>
    </row>
    <row r="5" spans="1:18" ht="22.2">
      <c r="A5" s="312" t="s">
        <v>55</v>
      </c>
      <c r="B5" s="313"/>
      <c r="C5" s="313"/>
      <c r="D5" s="314"/>
      <c r="E5" s="292" t="s">
        <v>106</v>
      </c>
      <c r="F5" s="258"/>
      <c r="G5" s="121" t="e">
        <f>G4/G3</f>
        <v>#DIV/0!</v>
      </c>
      <c r="H5" s="117" t="s">
        <v>107</v>
      </c>
      <c r="I5" s="208">
        <f>G4</f>
        <v>18.144000000000002</v>
      </c>
      <c r="J5" s="194" t="s">
        <v>396</v>
      </c>
      <c r="K5" s="209">
        <f>G3</f>
        <v>0</v>
      </c>
      <c r="L5" s="195" t="s">
        <v>397</v>
      </c>
      <c r="N5" s="176"/>
      <c r="R5" s="155" t="s">
        <v>205</v>
      </c>
    </row>
    <row r="6" spans="1:18" ht="22.2">
      <c r="B6" s="27"/>
      <c r="C6" s="27"/>
      <c r="D6" s="27"/>
      <c r="E6" s="27"/>
      <c r="F6" s="27"/>
      <c r="H6" s="175"/>
      <c r="I6" s="175"/>
      <c r="J6" s="175"/>
      <c r="K6" s="175"/>
      <c r="L6" s="175"/>
      <c r="N6" s="176"/>
      <c r="R6" s="155" t="s">
        <v>206</v>
      </c>
    </row>
    <row r="7" spans="1:18">
      <c r="A7" s="2" t="s">
        <v>382</v>
      </c>
      <c r="R7" s="155" t="s">
        <v>207</v>
      </c>
    </row>
    <row r="8" spans="1:18" ht="24" customHeight="1">
      <c r="A8" s="315" t="s">
        <v>371</v>
      </c>
      <c r="B8" s="315" t="s">
        <v>64</v>
      </c>
      <c r="C8" s="315" t="s">
        <v>65</v>
      </c>
      <c r="D8" s="316" t="s">
        <v>71</v>
      </c>
      <c r="E8" s="317"/>
      <c r="F8" s="56" t="s">
        <v>72</v>
      </c>
      <c r="G8" s="177" t="s">
        <v>66</v>
      </c>
      <c r="H8" s="177"/>
      <c r="I8" s="177"/>
      <c r="J8" s="177"/>
      <c r="K8" s="177"/>
      <c r="L8" s="177"/>
      <c r="M8" s="178"/>
      <c r="N8" s="306" t="s">
        <v>99</v>
      </c>
      <c r="O8" s="306"/>
    </row>
    <row r="9" spans="1:18" ht="32.4">
      <c r="A9" s="315"/>
      <c r="B9" s="315"/>
      <c r="C9" s="315"/>
      <c r="D9" s="56" t="s">
        <v>67</v>
      </c>
      <c r="E9" s="56" t="s">
        <v>70</v>
      </c>
      <c r="F9" s="56" t="s">
        <v>70</v>
      </c>
      <c r="G9" s="56" t="s">
        <v>37</v>
      </c>
      <c r="H9" s="56" t="s">
        <v>61</v>
      </c>
      <c r="I9" s="56" t="s">
        <v>62</v>
      </c>
      <c r="J9" s="57" t="s">
        <v>68</v>
      </c>
      <c r="K9" s="57" t="s">
        <v>126</v>
      </c>
      <c r="L9" s="56" t="s">
        <v>384</v>
      </c>
      <c r="M9" s="56" t="s">
        <v>69</v>
      </c>
      <c r="N9" s="306"/>
      <c r="O9" s="306"/>
    </row>
    <row r="10" spans="1:18" ht="23.25" customHeight="1">
      <c r="A10" s="204" t="s">
        <v>34</v>
      </c>
      <c r="B10" s="200">
        <v>1</v>
      </c>
      <c r="C10" s="200" t="s">
        <v>74</v>
      </c>
      <c r="D10" s="118">
        <v>250</v>
      </c>
      <c r="E10" s="118">
        <v>12</v>
      </c>
      <c r="F10" s="118">
        <f>D10*E10</f>
        <v>3000</v>
      </c>
      <c r="G10" s="201" t="s">
        <v>381</v>
      </c>
      <c r="H10" s="201"/>
      <c r="I10" s="201"/>
      <c r="J10" s="202">
        <v>100</v>
      </c>
      <c r="K10" s="203">
        <v>100</v>
      </c>
      <c r="L10" s="202">
        <v>5</v>
      </c>
      <c r="M10" s="119">
        <f>F10*J10*K10*L10/1000/100</f>
        <v>1500</v>
      </c>
      <c r="N10" s="308"/>
      <c r="O10" s="308"/>
    </row>
    <row r="11" spans="1:18" ht="23.25" customHeight="1">
      <c r="A11" s="191" t="s">
        <v>372</v>
      </c>
      <c r="B11" s="185">
        <v>1</v>
      </c>
      <c r="C11" s="185" t="s">
        <v>74</v>
      </c>
      <c r="D11" s="186">
        <v>250</v>
      </c>
      <c r="E11" s="186">
        <v>12</v>
      </c>
      <c r="F11" s="186">
        <f>D11*E11</f>
        <v>3000</v>
      </c>
      <c r="G11" s="187" t="s">
        <v>381</v>
      </c>
      <c r="H11" s="187"/>
      <c r="I11" s="187"/>
      <c r="J11" s="188">
        <v>100</v>
      </c>
      <c r="K11" s="189">
        <v>100</v>
      </c>
      <c r="L11" s="188">
        <v>5</v>
      </c>
      <c r="M11" s="190">
        <f>F11*J11*K11*L11/1000/100</f>
        <v>1500</v>
      </c>
      <c r="N11" s="307"/>
      <c r="O11" s="307"/>
    </row>
    <row r="12" spans="1:18" ht="23.25" customHeight="1">
      <c r="A12" s="204" t="s">
        <v>373</v>
      </c>
      <c r="B12" s="200"/>
      <c r="C12" s="200"/>
      <c r="D12" s="118"/>
      <c r="E12" s="118"/>
      <c r="F12" s="118">
        <f t="shared" ref="F12:F18" si="0">D12*E12</f>
        <v>0</v>
      </c>
      <c r="G12" s="201"/>
      <c r="H12" s="201"/>
      <c r="I12" s="201"/>
      <c r="J12" s="202"/>
      <c r="K12" s="205"/>
      <c r="L12" s="202"/>
      <c r="M12" s="119">
        <f t="shared" ref="M12:M24" si="1">F12*J12*K12*L12/1000/100</f>
        <v>0</v>
      </c>
      <c r="N12" s="308"/>
      <c r="O12" s="308"/>
    </row>
    <row r="13" spans="1:18" ht="23.25" customHeight="1">
      <c r="A13" s="191" t="s">
        <v>374</v>
      </c>
      <c r="B13" s="185"/>
      <c r="C13" s="185"/>
      <c r="D13" s="186"/>
      <c r="E13" s="186"/>
      <c r="F13" s="186">
        <f t="shared" si="0"/>
        <v>0</v>
      </c>
      <c r="G13" s="187"/>
      <c r="H13" s="187"/>
      <c r="I13" s="187"/>
      <c r="J13" s="188"/>
      <c r="K13" s="192"/>
      <c r="L13" s="188"/>
      <c r="M13" s="190">
        <f t="shared" si="1"/>
        <v>0</v>
      </c>
      <c r="N13" s="307"/>
      <c r="O13" s="307"/>
    </row>
    <row r="14" spans="1:18" ht="23.25" customHeight="1">
      <c r="A14" s="204" t="s">
        <v>375</v>
      </c>
      <c r="B14" s="200"/>
      <c r="C14" s="200"/>
      <c r="D14" s="118"/>
      <c r="E14" s="118"/>
      <c r="F14" s="118">
        <f t="shared" si="0"/>
        <v>0</v>
      </c>
      <c r="G14" s="201"/>
      <c r="H14" s="201"/>
      <c r="I14" s="201"/>
      <c r="J14" s="202"/>
      <c r="K14" s="205"/>
      <c r="L14" s="202"/>
      <c r="M14" s="119">
        <f t="shared" si="1"/>
        <v>0</v>
      </c>
      <c r="N14" s="308"/>
      <c r="O14" s="308"/>
    </row>
    <row r="15" spans="1:18" ht="23.25" customHeight="1">
      <c r="A15" s="191" t="s">
        <v>376</v>
      </c>
      <c r="B15" s="185"/>
      <c r="C15" s="185"/>
      <c r="D15" s="186"/>
      <c r="E15" s="186"/>
      <c r="F15" s="186">
        <f t="shared" si="0"/>
        <v>0</v>
      </c>
      <c r="G15" s="187"/>
      <c r="H15" s="187"/>
      <c r="I15" s="187"/>
      <c r="J15" s="188"/>
      <c r="K15" s="192"/>
      <c r="L15" s="188"/>
      <c r="M15" s="190">
        <f t="shared" si="1"/>
        <v>0</v>
      </c>
      <c r="N15" s="307"/>
      <c r="O15" s="307"/>
    </row>
    <row r="16" spans="1:18" ht="23.25" customHeight="1">
      <c r="A16" s="204" t="s">
        <v>377</v>
      </c>
      <c r="B16" s="200"/>
      <c r="C16" s="200"/>
      <c r="D16" s="118"/>
      <c r="E16" s="118"/>
      <c r="F16" s="118">
        <f t="shared" si="0"/>
        <v>0</v>
      </c>
      <c r="G16" s="201"/>
      <c r="H16" s="201"/>
      <c r="I16" s="201"/>
      <c r="J16" s="202"/>
      <c r="K16" s="205"/>
      <c r="L16" s="202"/>
      <c r="M16" s="119">
        <f t="shared" si="1"/>
        <v>0</v>
      </c>
      <c r="N16" s="308"/>
      <c r="O16" s="308"/>
    </row>
    <row r="17" spans="1:19" ht="23.25" customHeight="1">
      <c r="A17" s="191" t="s">
        <v>378</v>
      </c>
      <c r="B17" s="185"/>
      <c r="C17" s="185"/>
      <c r="D17" s="186"/>
      <c r="E17" s="186"/>
      <c r="F17" s="186">
        <f t="shared" si="0"/>
        <v>0</v>
      </c>
      <c r="G17" s="187"/>
      <c r="H17" s="187"/>
      <c r="I17" s="187"/>
      <c r="J17" s="188"/>
      <c r="K17" s="192"/>
      <c r="L17" s="188"/>
      <c r="M17" s="190">
        <f t="shared" si="1"/>
        <v>0</v>
      </c>
      <c r="N17" s="307"/>
      <c r="O17" s="307"/>
    </row>
    <row r="18" spans="1:19" ht="23.25" customHeight="1">
      <c r="A18" s="204" t="s">
        <v>379</v>
      </c>
      <c r="B18" s="200"/>
      <c r="C18" s="200"/>
      <c r="D18" s="118"/>
      <c r="E18" s="118"/>
      <c r="F18" s="118">
        <f t="shared" si="0"/>
        <v>0</v>
      </c>
      <c r="G18" s="201"/>
      <c r="H18" s="201"/>
      <c r="I18" s="201"/>
      <c r="J18" s="202"/>
      <c r="K18" s="205"/>
      <c r="L18" s="202"/>
      <c r="M18" s="119">
        <f t="shared" si="1"/>
        <v>0</v>
      </c>
      <c r="N18" s="308"/>
      <c r="O18" s="308"/>
    </row>
    <row r="19" spans="1:19" ht="23.25" customHeight="1">
      <c r="A19" s="191" t="s">
        <v>380</v>
      </c>
      <c r="B19" s="185"/>
      <c r="C19" s="185"/>
      <c r="D19" s="186"/>
      <c r="E19" s="186"/>
      <c r="F19" s="186">
        <f t="shared" ref="F19:F22" si="2">D19*E19</f>
        <v>0</v>
      </c>
      <c r="G19" s="187"/>
      <c r="H19" s="187"/>
      <c r="I19" s="187"/>
      <c r="J19" s="188"/>
      <c r="K19" s="192"/>
      <c r="L19" s="188"/>
      <c r="M19" s="190">
        <f t="shared" si="1"/>
        <v>0</v>
      </c>
      <c r="N19" s="307"/>
      <c r="O19" s="307"/>
    </row>
    <row r="20" spans="1:19" ht="23.25" customHeight="1">
      <c r="A20" s="204" t="s">
        <v>388</v>
      </c>
      <c r="B20" s="200"/>
      <c r="C20" s="200"/>
      <c r="D20" s="118"/>
      <c r="E20" s="118"/>
      <c r="F20" s="118">
        <f t="shared" si="2"/>
        <v>0</v>
      </c>
      <c r="G20" s="201"/>
      <c r="H20" s="201"/>
      <c r="I20" s="201"/>
      <c r="J20" s="202"/>
      <c r="K20" s="205"/>
      <c r="L20" s="202"/>
      <c r="M20" s="119">
        <f t="shared" si="1"/>
        <v>0</v>
      </c>
      <c r="N20" s="308"/>
      <c r="O20" s="308"/>
      <c r="R20" s="155"/>
    </row>
    <row r="21" spans="1:19" ht="23.25" customHeight="1">
      <c r="A21" s="191" t="s">
        <v>389</v>
      </c>
      <c r="B21" s="185"/>
      <c r="C21" s="185"/>
      <c r="D21" s="186"/>
      <c r="E21" s="186"/>
      <c r="F21" s="186">
        <f t="shared" si="2"/>
        <v>0</v>
      </c>
      <c r="G21" s="187"/>
      <c r="H21" s="187"/>
      <c r="I21" s="187"/>
      <c r="J21" s="188"/>
      <c r="K21" s="192"/>
      <c r="L21" s="188"/>
      <c r="M21" s="190">
        <f t="shared" si="1"/>
        <v>0</v>
      </c>
      <c r="N21" s="307"/>
      <c r="O21" s="307"/>
      <c r="R21" s="155"/>
    </row>
    <row r="22" spans="1:19" ht="23.25" customHeight="1">
      <c r="A22" s="204" t="s">
        <v>390</v>
      </c>
      <c r="B22" s="200"/>
      <c r="C22" s="200"/>
      <c r="D22" s="118"/>
      <c r="E22" s="118"/>
      <c r="F22" s="118">
        <f t="shared" si="2"/>
        <v>0</v>
      </c>
      <c r="G22" s="201"/>
      <c r="H22" s="201"/>
      <c r="I22" s="201"/>
      <c r="J22" s="202"/>
      <c r="K22" s="205"/>
      <c r="L22" s="202"/>
      <c r="M22" s="119">
        <f t="shared" si="1"/>
        <v>0</v>
      </c>
      <c r="N22" s="308"/>
      <c r="O22" s="308"/>
      <c r="R22" s="155"/>
    </row>
    <row r="23" spans="1:19" ht="23.25" customHeight="1">
      <c r="A23" s="191" t="s">
        <v>391</v>
      </c>
      <c r="B23" s="185"/>
      <c r="C23" s="185"/>
      <c r="D23" s="186"/>
      <c r="E23" s="186"/>
      <c r="F23" s="186">
        <f t="shared" ref="F23:F24" si="3">D23*E23</f>
        <v>0</v>
      </c>
      <c r="G23" s="187"/>
      <c r="H23" s="187"/>
      <c r="I23" s="187"/>
      <c r="J23" s="188"/>
      <c r="K23" s="192"/>
      <c r="L23" s="188"/>
      <c r="M23" s="190">
        <f t="shared" si="1"/>
        <v>0</v>
      </c>
      <c r="N23" s="307"/>
      <c r="O23" s="307"/>
      <c r="R23" s="155"/>
    </row>
    <row r="24" spans="1:19" ht="23.25" customHeight="1">
      <c r="A24" s="204" t="s">
        <v>392</v>
      </c>
      <c r="B24" s="200"/>
      <c r="C24" s="200"/>
      <c r="D24" s="118"/>
      <c r="E24" s="118"/>
      <c r="F24" s="118">
        <f t="shared" si="3"/>
        <v>0</v>
      </c>
      <c r="G24" s="201"/>
      <c r="H24" s="201"/>
      <c r="I24" s="201"/>
      <c r="J24" s="202"/>
      <c r="K24" s="205"/>
      <c r="L24" s="202"/>
      <c r="M24" s="119">
        <f t="shared" si="1"/>
        <v>0</v>
      </c>
      <c r="N24" s="308"/>
      <c r="O24" s="308"/>
    </row>
    <row r="25" spans="1:19" ht="23.25" customHeight="1">
      <c r="R25" s="8"/>
      <c r="S25" s="169"/>
    </row>
    <row r="26" spans="1:19" ht="23.25" customHeight="1">
      <c r="A26" s="2" t="s">
        <v>383</v>
      </c>
      <c r="R26" s="8"/>
      <c r="S26" s="169"/>
    </row>
    <row r="27" spans="1:19" ht="23.25" customHeight="1">
      <c r="A27" s="315" t="s">
        <v>371</v>
      </c>
      <c r="B27" s="315" t="s">
        <v>64</v>
      </c>
      <c r="C27" s="315" t="s">
        <v>65</v>
      </c>
      <c r="D27" s="316" t="s">
        <v>71</v>
      </c>
      <c r="E27" s="317"/>
      <c r="F27" s="56" t="s">
        <v>72</v>
      </c>
      <c r="G27" s="318" t="s">
        <v>76</v>
      </c>
      <c r="H27" s="319"/>
      <c r="I27" s="319"/>
      <c r="J27" s="319"/>
      <c r="K27" s="319"/>
      <c r="L27" s="319"/>
      <c r="M27" s="320"/>
      <c r="N27" s="321" t="s">
        <v>386</v>
      </c>
      <c r="O27" s="306" t="s">
        <v>99</v>
      </c>
      <c r="P27" s="174"/>
      <c r="Q27" s="174"/>
    </row>
    <row r="28" spans="1:19" ht="61.95" customHeight="1">
      <c r="A28" s="315"/>
      <c r="B28" s="315"/>
      <c r="C28" s="315"/>
      <c r="D28" s="56" t="s">
        <v>67</v>
      </c>
      <c r="E28" s="56" t="s">
        <v>70</v>
      </c>
      <c r="F28" s="56" t="s">
        <v>70</v>
      </c>
      <c r="G28" s="56" t="s">
        <v>75</v>
      </c>
      <c r="H28" s="56" t="s">
        <v>61</v>
      </c>
      <c r="I28" s="56" t="s">
        <v>62</v>
      </c>
      <c r="J28" s="57" t="s">
        <v>68</v>
      </c>
      <c r="K28" s="57" t="s">
        <v>126</v>
      </c>
      <c r="L28" s="56" t="s">
        <v>384</v>
      </c>
      <c r="M28" s="56" t="s">
        <v>69</v>
      </c>
      <c r="N28" s="306"/>
      <c r="O28" s="306"/>
      <c r="P28" s="174"/>
      <c r="Q28" s="174"/>
    </row>
    <row r="29" spans="1:19" ht="23.25" customHeight="1">
      <c r="A29" s="204" t="s">
        <v>34</v>
      </c>
      <c r="B29" s="200">
        <f t="shared" ref="B29:E31" si="4">B10</f>
        <v>1</v>
      </c>
      <c r="C29" s="200" t="str">
        <f t="shared" si="4"/>
        <v>トイレ</v>
      </c>
      <c r="D29" s="118">
        <f t="shared" si="4"/>
        <v>250</v>
      </c>
      <c r="E29" s="118">
        <f t="shared" si="4"/>
        <v>12</v>
      </c>
      <c r="F29" s="118">
        <f>D29*E29</f>
        <v>3000</v>
      </c>
      <c r="G29" s="206" t="s">
        <v>80</v>
      </c>
      <c r="H29" s="207"/>
      <c r="I29" s="201"/>
      <c r="J29" s="200">
        <v>30</v>
      </c>
      <c r="K29" s="203">
        <v>100</v>
      </c>
      <c r="L29" s="201">
        <v>5</v>
      </c>
      <c r="M29" s="119">
        <f>F29*J29*K29*L29/1000/100</f>
        <v>450</v>
      </c>
      <c r="N29" s="119">
        <f>M10-M29</f>
        <v>1050</v>
      </c>
      <c r="O29" s="199"/>
    </row>
    <row r="30" spans="1:19" ht="23.25" customHeight="1">
      <c r="A30" s="191" t="s">
        <v>372</v>
      </c>
      <c r="B30" s="185">
        <f t="shared" si="4"/>
        <v>1</v>
      </c>
      <c r="C30" s="185" t="str">
        <f t="shared" si="4"/>
        <v>トイレ</v>
      </c>
      <c r="D30" s="186">
        <f t="shared" si="4"/>
        <v>250</v>
      </c>
      <c r="E30" s="186">
        <f t="shared" si="4"/>
        <v>12</v>
      </c>
      <c r="F30" s="186">
        <f>D30*E30</f>
        <v>3000</v>
      </c>
      <c r="G30" s="66" t="s">
        <v>80</v>
      </c>
      <c r="H30" s="193"/>
      <c r="I30" s="187"/>
      <c r="J30" s="185">
        <v>30</v>
      </c>
      <c r="K30" s="189">
        <v>100</v>
      </c>
      <c r="L30" s="187">
        <v>5</v>
      </c>
      <c r="M30" s="190">
        <f>F30*J30*K30*L30/1000/100</f>
        <v>450</v>
      </c>
      <c r="N30" s="190">
        <f>M11-M30</f>
        <v>1050</v>
      </c>
      <c r="O30" s="117"/>
    </row>
    <row r="31" spans="1:19" ht="23.25" customHeight="1">
      <c r="A31" s="204" t="s">
        <v>373</v>
      </c>
      <c r="B31" s="200">
        <f t="shared" si="4"/>
        <v>0</v>
      </c>
      <c r="C31" s="200">
        <f t="shared" si="4"/>
        <v>0</v>
      </c>
      <c r="D31" s="118">
        <f t="shared" si="4"/>
        <v>0</v>
      </c>
      <c r="E31" s="118">
        <f t="shared" si="4"/>
        <v>0</v>
      </c>
      <c r="F31" s="118">
        <f t="shared" ref="F31:F43" si="5">D31*E31</f>
        <v>0</v>
      </c>
      <c r="G31" s="206"/>
      <c r="H31" s="201"/>
      <c r="I31" s="201"/>
      <c r="J31" s="200"/>
      <c r="K31" s="205"/>
      <c r="L31" s="201"/>
      <c r="M31" s="119">
        <f>F31*J31*K31*L31/1000/100</f>
        <v>0</v>
      </c>
      <c r="N31" s="119">
        <f>M12-M31</f>
        <v>0</v>
      </c>
      <c r="O31" s="199"/>
    </row>
    <row r="32" spans="1:19" ht="23.25" customHeight="1">
      <c r="A32" s="191" t="s">
        <v>374</v>
      </c>
      <c r="B32" s="185">
        <f>B13</f>
        <v>0</v>
      </c>
      <c r="C32" s="185">
        <f>C13</f>
        <v>0</v>
      </c>
      <c r="D32" s="186">
        <f t="shared" ref="D32:E32" si="6">D13</f>
        <v>0</v>
      </c>
      <c r="E32" s="186">
        <f t="shared" si="6"/>
        <v>0</v>
      </c>
      <c r="F32" s="186">
        <f t="shared" si="5"/>
        <v>0</v>
      </c>
      <c r="G32" s="66"/>
      <c r="H32" s="187"/>
      <c r="I32" s="187"/>
      <c r="J32" s="185"/>
      <c r="K32" s="192"/>
      <c r="L32" s="187"/>
      <c r="M32" s="190">
        <f>F32*J32*K32*L32/1000/100</f>
        <v>0</v>
      </c>
      <c r="N32" s="190">
        <f>M13-M32</f>
        <v>0</v>
      </c>
      <c r="O32" s="117"/>
    </row>
    <row r="33" spans="1:15" ht="23.25" customHeight="1">
      <c r="A33" s="204" t="s">
        <v>375</v>
      </c>
      <c r="B33" s="200">
        <f>B14</f>
        <v>0</v>
      </c>
      <c r="C33" s="200">
        <f>C14</f>
        <v>0</v>
      </c>
      <c r="D33" s="118">
        <f t="shared" ref="D33:E33" si="7">D14</f>
        <v>0</v>
      </c>
      <c r="E33" s="118">
        <f t="shared" si="7"/>
        <v>0</v>
      </c>
      <c r="F33" s="118">
        <f t="shared" si="5"/>
        <v>0</v>
      </c>
      <c r="G33" s="206"/>
      <c r="H33" s="201"/>
      <c r="I33" s="201"/>
      <c r="J33" s="200"/>
      <c r="K33" s="205"/>
      <c r="L33" s="201"/>
      <c r="M33" s="119">
        <f t="shared" ref="M33:M43" si="8">F33*J33*K33*L33/1000/100</f>
        <v>0</v>
      </c>
      <c r="N33" s="119">
        <f t="shared" ref="N33:N43" si="9">M14-M33</f>
        <v>0</v>
      </c>
      <c r="O33" s="199"/>
    </row>
    <row r="34" spans="1:15" ht="23.25" customHeight="1">
      <c r="A34" s="191" t="s">
        <v>376</v>
      </c>
      <c r="B34" s="185">
        <f t="shared" ref="B34:C43" si="10">B9</f>
        <v>0</v>
      </c>
      <c r="C34" s="185">
        <f t="shared" si="10"/>
        <v>0</v>
      </c>
      <c r="D34" s="186">
        <f t="shared" ref="D34:E34" si="11">D15</f>
        <v>0</v>
      </c>
      <c r="E34" s="186">
        <f t="shared" si="11"/>
        <v>0</v>
      </c>
      <c r="F34" s="186">
        <f t="shared" si="5"/>
        <v>0</v>
      </c>
      <c r="G34" s="66"/>
      <c r="H34" s="187"/>
      <c r="I34" s="187"/>
      <c r="J34" s="185"/>
      <c r="K34" s="192"/>
      <c r="L34" s="187"/>
      <c r="M34" s="190">
        <f t="shared" si="8"/>
        <v>0</v>
      </c>
      <c r="N34" s="190">
        <f t="shared" si="9"/>
        <v>0</v>
      </c>
      <c r="O34" s="117"/>
    </row>
    <row r="35" spans="1:15" ht="23.25" customHeight="1">
      <c r="A35" s="204" t="s">
        <v>377</v>
      </c>
      <c r="B35" s="200">
        <f t="shared" si="10"/>
        <v>1</v>
      </c>
      <c r="C35" s="200" t="str">
        <f t="shared" si="10"/>
        <v>トイレ</v>
      </c>
      <c r="D35" s="118">
        <f t="shared" ref="D35:E35" si="12">D16</f>
        <v>0</v>
      </c>
      <c r="E35" s="118">
        <f t="shared" si="12"/>
        <v>0</v>
      </c>
      <c r="F35" s="118">
        <f t="shared" si="5"/>
        <v>0</v>
      </c>
      <c r="G35" s="206"/>
      <c r="H35" s="201"/>
      <c r="I35" s="201"/>
      <c r="J35" s="200"/>
      <c r="K35" s="205"/>
      <c r="L35" s="201"/>
      <c r="M35" s="119">
        <f t="shared" si="8"/>
        <v>0</v>
      </c>
      <c r="N35" s="119">
        <f t="shared" si="9"/>
        <v>0</v>
      </c>
      <c r="O35" s="199"/>
    </row>
    <row r="36" spans="1:15" ht="23.25" customHeight="1">
      <c r="A36" s="191" t="s">
        <v>378</v>
      </c>
      <c r="B36" s="185">
        <f t="shared" si="10"/>
        <v>1</v>
      </c>
      <c r="C36" s="185" t="str">
        <f t="shared" si="10"/>
        <v>トイレ</v>
      </c>
      <c r="D36" s="186">
        <f t="shared" ref="D36:E36" si="13">D17</f>
        <v>0</v>
      </c>
      <c r="E36" s="186">
        <f t="shared" si="13"/>
        <v>0</v>
      </c>
      <c r="F36" s="186">
        <f t="shared" si="5"/>
        <v>0</v>
      </c>
      <c r="G36" s="66"/>
      <c r="H36" s="187"/>
      <c r="I36" s="187"/>
      <c r="J36" s="185"/>
      <c r="K36" s="192"/>
      <c r="L36" s="187"/>
      <c r="M36" s="190">
        <f t="shared" si="8"/>
        <v>0</v>
      </c>
      <c r="N36" s="190">
        <f t="shared" si="9"/>
        <v>0</v>
      </c>
      <c r="O36" s="117"/>
    </row>
    <row r="37" spans="1:15" ht="23.25" customHeight="1">
      <c r="A37" s="204" t="s">
        <v>379</v>
      </c>
      <c r="B37" s="200">
        <f t="shared" si="10"/>
        <v>0</v>
      </c>
      <c r="C37" s="200">
        <f t="shared" si="10"/>
        <v>0</v>
      </c>
      <c r="D37" s="118">
        <f t="shared" ref="D37:E37" si="14">D18</f>
        <v>0</v>
      </c>
      <c r="E37" s="118">
        <f t="shared" si="14"/>
        <v>0</v>
      </c>
      <c r="F37" s="118">
        <f t="shared" si="5"/>
        <v>0</v>
      </c>
      <c r="G37" s="206"/>
      <c r="H37" s="201"/>
      <c r="I37" s="201"/>
      <c r="J37" s="200"/>
      <c r="K37" s="205"/>
      <c r="L37" s="201"/>
      <c r="M37" s="119">
        <f t="shared" si="8"/>
        <v>0</v>
      </c>
      <c r="N37" s="119">
        <f t="shared" si="9"/>
        <v>0</v>
      </c>
      <c r="O37" s="199"/>
    </row>
    <row r="38" spans="1:15" ht="23.25" customHeight="1">
      <c r="A38" s="191" t="s">
        <v>380</v>
      </c>
      <c r="B38" s="185">
        <f t="shared" si="10"/>
        <v>0</v>
      </c>
      <c r="C38" s="185">
        <f t="shared" si="10"/>
        <v>0</v>
      </c>
      <c r="D38" s="186">
        <f t="shared" ref="D38:E38" si="15">D19</f>
        <v>0</v>
      </c>
      <c r="E38" s="186">
        <f t="shared" si="15"/>
        <v>0</v>
      </c>
      <c r="F38" s="186">
        <f t="shared" si="5"/>
        <v>0</v>
      </c>
      <c r="G38" s="66"/>
      <c r="H38" s="187"/>
      <c r="I38" s="187"/>
      <c r="J38" s="185"/>
      <c r="K38" s="192"/>
      <c r="L38" s="187"/>
      <c r="M38" s="190">
        <f t="shared" si="8"/>
        <v>0</v>
      </c>
      <c r="N38" s="190">
        <f t="shared" si="9"/>
        <v>0</v>
      </c>
      <c r="O38" s="117"/>
    </row>
    <row r="39" spans="1:15" ht="23.25" customHeight="1">
      <c r="A39" s="204" t="s">
        <v>388</v>
      </c>
      <c r="B39" s="200">
        <f t="shared" si="10"/>
        <v>0</v>
      </c>
      <c r="C39" s="200">
        <f t="shared" si="10"/>
        <v>0</v>
      </c>
      <c r="D39" s="118">
        <f t="shared" ref="D39:E39" si="16">D20</f>
        <v>0</v>
      </c>
      <c r="E39" s="118">
        <f t="shared" si="16"/>
        <v>0</v>
      </c>
      <c r="F39" s="118">
        <f t="shared" si="5"/>
        <v>0</v>
      </c>
      <c r="G39" s="206"/>
      <c r="H39" s="201"/>
      <c r="I39" s="201"/>
      <c r="J39" s="200"/>
      <c r="K39" s="205"/>
      <c r="L39" s="201"/>
      <c r="M39" s="119">
        <f t="shared" si="8"/>
        <v>0</v>
      </c>
      <c r="N39" s="119">
        <f t="shared" si="9"/>
        <v>0</v>
      </c>
      <c r="O39" s="199"/>
    </row>
    <row r="40" spans="1:15" ht="23.25" customHeight="1">
      <c r="A40" s="191" t="s">
        <v>389</v>
      </c>
      <c r="B40" s="185">
        <f t="shared" si="10"/>
        <v>0</v>
      </c>
      <c r="C40" s="185">
        <f t="shared" si="10"/>
        <v>0</v>
      </c>
      <c r="D40" s="186">
        <f t="shared" ref="D40:E40" si="17">D21</f>
        <v>0</v>
      </c>
      <c r="E40" s="186">
        <f t="shared" si="17"/>
        <v>0</v>
      </c>
      <c r="F40" s="186">
        <f t="shared" si="5"/>
        <v>0</v>
      </c>
      <c r="G40" s="66"/>
      <c r="H40" s="187"/>
      <c r="I40" s="187"/>
      <c r="J40" s="185"/>
      <c r="K40" s="192"/>
      <c r="L40" s="187"/>
      <c r="M40" s="190">
        <f t="shared" si="8"/>
        <v>0</v>
      </c>
      <c r="N40" s="190">
        <f t="shared" si="9"/>
        <v>0</v>
      </c>
      <c r="O40" s="117"/>
    </row>
    <row r="41" spans="1:15" ht="23.25" customHeight="1">
      <c r="A41" s="204" t="s">
        <v>390</v>
      </c>
      <c r="B41" s="200">
        <f t="shared" si="10"/>
        <v>0</v>
      </c>
      <c r="C41" s="200">
        <f t="shared" si="10"/>
        <v>0</v>
      </c>
      <c r="D41" s="118">
        <f t="shared" ref="D41:E41" si="18">D22</f>
        <v>0</v>
      </c>
      <c r="E41" s="118">
        <f t="shared" si="18"/>
        <v>0</v>
      </c>
      <c r="F41" s="118">
        <f t="shared" si="5"/>
        <v>0</v>
      </c>
      <c r="G41" s="206"/>
      <c r="H41" s="201"/>
      <c r="I41" s="201"/>
      <c r="J41" s="200"/>
      <c r="K41" s="205"/>
      <c r="L41" s="201"/>
      <c r="M41" s="119">
        <f t="shared" si="8"/>
        <v>0</v>
      </c>
      <c r="N41" s="119">
        <f t="shared" si="9"/>
        <v>0</v>
      </c>
      <c r="O41" s="199"/>
    </row>
    <row r="42" spans="1:15" ht="23.25" customHeight="1">
      <c r="A42" s="191" t="s">
        <v>391</v>
      </c>
      <c r="B42" s="185">
        <f t="shared" si="10"/>
        <v>0</v>
      </c>
      <c r="C42" s="185">
        <f t="shared" si="10"/>
        <v>0</v>
      </c>
      <c r="D42" s="186">
        <f t="shared" ref="D42:E42" si="19">D23</f>
        <v>0</v>
      </c>
      <c r="E42" s="186">
        <f t="shared" si="19"/>
        <v>0</v>
      </c>
      <c r="F42" s="186">
        <f t="shared" si="5"/>
        <v>0</v>
      </c>
      <c r="G42" s="66"/>
      <c r="H42" s="187"/>
      <c r="I42" s="187"/>
      <c r="J42" s="185"/>
      <c r="K42" s="192"/>
      <c r="L42" s="187"/>
      <c r="M42" s="190">
        <f t="shared" si="8"/>
        <v>0</v>
      </c>
      <c r="N42" s="190">
        <f t="shared" si="9"/>
        <v>0</v>
      </c>
      <c r="O42" s="117"/>
    </row>
    <row r="43" spans="1:15" ht="23.25" customHeight="1">
      <c r="A43" s="204" t="s">
        <v>392</v>
      </c>
      <c r="B43" s="200">
        <f t="shared" si="10"/>
        <v>0</v>
      </c>
      <c r="C43" s="200">
        <f t="shared" si="10"/>
        <v>0</v>
      </c>
      <c r="D43" s="118">
        <f t="shared" ref="D43:E43" si="20">D24</f>
        <v>0</v>
      </c>
      <c r="E43" s="118">
        <f t="shared" si="20"/>
        <v>0</v>
      </c>
      <c r="F43" s="118">
        <f t="shared" si="5"/>
        <v>0</v>
      </c>
      <c r="G43" s="206"/>
      <c r="H43" s="201"/>
      <c r="I43" s="201"/>
      <c r="J43" s="200"/>
      <c r="K43" s="205"/>
      <c r="L43" s="201"/>
      <c r="M43" s="119">
        <f t="shared" si="8"/>
        <v>0</v>
      </c>
      <c r="N43" s="119">
        <f t="shared" si="9"/>
        <v>0</v>
      </c>
      <c r="O43" s="199"/>
    </row>
    <row r="44" spans="1:15" ht="23.25" customHeight="1">
      <c r="B44" s="179"/>
      <c r="C44" s="179"/>
      <c r="D44" s="180"/>
      <c r="E44" s="180"/>
      <c r="F44" s="180"/>
      <c r="G44" s="181"/>
      <c r="H44" s="182"/>
      <c r="I44" s="182"/>
      <c r="J44" s="179"/>
      <c r="K44" s="183"/>
      <c r="L44" s="198"/>
      <c r="M44" s="169" t="s">
        <v>385</v>
      </c>
      <c r="N44" s="190">
        <f>SUM(N29:N43)</f>
        <v>2100</v>
      </c>
      <c r="O44" t="s">
        <v>231</v>
      </c>
    </row>
    <row r="45" spans="1:15" ht="23.25" customHeight="1">
      <c r="B45" s="179"/>
      <c r="C45" s="179"/>
      <c r="D45" s="180"/>
      <c r="E45" s="180"/>
      <c r="F45" s="180"/>
      <c r="G45" s="181"/>
      <c r="H45" s="182"/>
      <c r="I45" s="182"/>
      <c r="J45" s="179"/>
      <c r="K45" s="183"/>
      <c r="L45" s="182"/>
      <c r="M45" s="184"/>
      <c r="N45" s="184"/>
    </row>
    <row r="46" spans="1:15" ht="23.25" customHeight="1">
      <c r="B46" t="s">
        <v>81</v>
      </c>
      <c r="C46" t="s">
        <v>82</v>
      </c>
      <c r="D46" s="180"/>
      <c r="E46" s="180"/>
      <c r="F46" s="180"/>
      <c r="G46" s="181"/>
      <c r="H46" s="182"/>
      <c r="I46" s="182"/>
      <c r="J46" s="179"/>
      <c r="K46" s="183"/>
      <c r="L46" s="182"/>
      <c r="M46" s="184"/>
      <c r="N46" s="184"/>
    </row>
    <row r="47" spans="1:15" ht="23.25" customHeight="1">
      <c r="B47" s="179"/>
      <c r="C47" s="179"/>
      <c r="D47" s="180"/>
      <c r="E47" s="180"/>
      <c r="F47" s="180"/>
      <c r="G47" s="181"/>
      <c r="H47" s="182"/>
      <c r="I47" s="182"/>
      <c r="J47" s="179"/>
      <c r="K47" s="183"/>
      <c r="L47" s="182"/>
      <c r="M47" s="184"/>
      <c r="N47" s="184"/>
    </row>
    <row r="48" spans="1:15" ht="23.25" customHeight="1">
      <c r="B48" s="179"/>
      <c r="C48" s="179"/>
      <c r="D48" s="180"/>
      <c r="E48" s="180"/>
      <c r="F48" s="180"/>
      <c r="G48" s="181"/>
      <c r="H48" s="182"/>
      <c r="I48" s="182"/>
      <c r="J48" s="179"/>
      <c r="K48" s="183"/>
      <c r="L48" s="182"/>
      <c r="M48" s="184"/>
      <c r="N48" s="184"/>
    </row>
    <row r="49" spans="2:14" ht="23.25" customHeight="1">
      <c r="B49" s="179"/>
      <c r="C49" s="179"/>
      <c r="D49" s="180"/>
      <c r="E49" s="180"/>
      <c r="F49" s="180"/>
      <c r="G49" s="181"/>
      <c r="H49" s="182"/>
      <c r="I49" s="182"/>
      <c r="J49" s="179"/>
      <c r="K49" s="183"/>
      <c r="L49" s="182"/>
      <c r="M49" s="184"/>
      <c r="N49" s="184"/>
    </row>
    <row r="50" spans="2:14" ht="23.25" customHeight="1">
      <c r="B50" s="179"/>
      <c r="C50" s="179"/>
      <c r="D50" s="180"/>
      <c r="E50" s="180"/>
      <c r="F50" s="180"/>
      <c r="G50" s="181"/>
      <c r="H50" s="182"/>
      <c r="I50" s="182"/>
      <c r="J50" s="179"/>
      <c r="K50" s="183"/>
      <c r="L50" s="182"/>
      <c r="M50" s="184"/>
      <c r="N50" s="184"/>
    </row>
    <row r="51" spans="2:14" ht="23.25" customHeight="1">
      <c r="B51" s="179"/>
      <c r="C51" s="179"/>
      <c r="D51" s="180"/>
      <c r="E51" s="180"/>
      <c r="F51" s="180"/>
      <c r="G51" s="181"/>
      <c r="H51" s="182"/>
      <c r="I51" s="182"/>
      <c r="J51" s="179"/>
      <c r="K51" s="183"/>
      <c r="L51" s="182"/>
      <c r="M51" s="184"/>
      <c r="N51" s="184"/>
    </row>
    <row r="52" spans="2:14" ht="23.25" customHeight="1">
      <c r="B52" s="179"/>
      <c r="C52" s="179"/>
      <c r="D52" s="180"/>
      <c r="E52" s="180"/>
      <c r="F52" s="180"/>
      <c r="G52" s="181"/>
      <c r="H52" s="182"/>
      <c r="I52" s="182"/>
      <c r="J52" s="179"/>
      <c r="K52" s="183"/>
      <c r="L52" s="182"/>
      <c r="M52" s="184"/>
      <c r="N52" s="184"/>
    </row>
    <row r="53" spans="2:14" ht="23.25" customHeight="1">
      <c r="B53" s="179"/>
      <c r="C53" s="179"/>
      <c r="D53" s="180"/>
      <c r="E53" s="180"/>
      <c r="F53" s="180"/>
      <c r="G53" s="181"/>
      <c r="H53" s="182"/>
      <c r="I53" s="182"/>
      <c r="J53" s="179"/>
      <c r="K53" s="183"/>
      <c r="L53" s="182"/>
      <c r="M53" s="184"/>
      <c r="N53" s="184"/>
    </row>
    <row r="54" spans="2:14" ht="23.25" customHeight="1">
      <c r="B54" s="179"/>
      <c r="C54" s="179"/>
      <c r="D54" s="180"/>
      <c r="E54" s="180"/>
      <c r="F54" s="180"/>
      <c r="G54" s="181"/>
      <c r="H54" s="182"/>
      <c r="I54" s="182"/>
      <c r="J54" s="179"/>
      <c r="K54" s="183"/>
      <c r="L54" s="182"/>
      <c r="M54" s="184"/>
      <c r="N54" s="184"/>
    </row>
    <row r="55" spans="2:14" ht="23.25" customHeight="1">
      <c r="B55" s="179"/>
      <c r="C55" s="179"/>
      <c r="D55" s="180"/>
      <c r="E55" s="180"/>
      <c r="F55" s="180"/>
      <c r="G55" s="181"/>
      <c r="H55" s="182"/>
      <c r="I55" s="182"/>
      <c r="J55" s="179"/>
      <c r="K55" s="183"/>
      <c r="L55" s="182"/>
      <c r="M55" s="184"/>
      <c r="N55" s="184"/>
    </row>
    <row r="56" spans="2:14" ht="23.25" customHeight="1">
      <c r="B56" s="179"/>
      <c r="C56" s="179"/>
      <c r="D56" s="180"/>
      <c r="E56" s="180"/>
      <c r="F56" s="180"/>
      <c r="G56" s="181"/>
      <c r="H56" s="182"/>
      <c r="I56" s="182"/>
      <c r="J56" s="179"/>
      <c r="K56" s="183"/>
      <c r="L56" s="182"/>
      <c r="M56" s="184"/>
      <c r="N56" s="184"/>
    </row>
    <row r="57" spans="2:14" ht="23.25" customHeight="1">
      <c r="B57" s="179"/>
      <c r="C57" s="179"/>
      <c r="D57" s="180"/>
      <c r="E57" s="180"/>
      <c r="F57" s="180"/>
      <c r="G57" s="181"/>
      <c r="H57" s="182"/>
      <c r="I57" s="182"/>
      <c r="J57" s="179"/>
      <c r="K57" s="183"/>
      <c r="L57" s="182"/>
      <c r="M57" s="184"/>
      <c r="N57" s="184"/>
    </row>
    <row r="58" spans="2:14" ht="20.25" customHeight="1"/>
    <row r="68" spans="35:35" ht="19.5" customHeight="1"/>
    <row r="69" spans="35:35" ht="19.5" customHeight="1"/>
    <row r="70" spans="35:35" ht="19.5" customHeight="1"/>
    <row r="71" spans="35:35" ht="19.5" customHeight="1"/>
    <row r="72" spans="35:35" ht="19.5" customHeight="1">
      <c r="AI72" s="11"/>
    </row>
    <row r="73" spans="35:35" ht="19.5" customHeight="1">
      <c r="AI73" s="11"/>
    </row>
    <row r="74" spans="35:35" ht="19.5" customHeight="1"/>
    <row r="75" spans="35:35" ht="19.5" customHeight="1"/>
    <row r="76" spans="35:35" ht="19.5" customHeight="1"/>
  </sheetData>
  <mergeCells count="34">
    <mergeCell ref="O27:O28"/>
    <mergeCell ref="A8:A9"/>
    <mergeCell ref="A27:A28"/>
    <mergeCell ref="B27:B28"/>
    <mergeCell ref="C27:C28"/>
    <mergeCell ref="D27:E27"/>
    <mergeCell ref="G27:M27"/>
    <mergeCell ref="N27:N28"/>
    <mergeCell ref="B8:B9"/>
    <mergeCell ref="C8:C9"/>
    <mergeCell ref="D8:E8"/>
    <mergeCell ref="N10:O10"/>
    <mergeCell ref="N12:O12"/>
    <mergeCell ref="N13:O13"/>
    <mergeCell ref="N24:O24"/>
    <mergeCell ref="N19:O19"/>
    <mergeCell ref="A3:D3"/>
    <mergeCell ref="E3:F3"/>
    <mergeCell ref="E4:F4"/>
    <mergeCell ref="E5:F5"/>
    <mergeCell ref="A5:D5"/>
    <mergeCell ref="A4:D4"/>
    <mergeCell ref="N20:O20"/>
    <mergeCell ref="N21:O21"/>
    <mergeCell ref="N22:O22"/>
    <mergeCell ref="N23:O23"/>
    <mergeCell ref="N16:O16"/>
    <mergeCell ref="N17:O17"/>
    <mergeCell ref="N18:O18"/>
    <mergeCell ref="N8:O9"/>
    <mergeCell ref="I3:L3"/>
    <mergeCell ref="N11:O11"/>
    <mergeCell ref="N14:O14"/>
    <mergeCell ref="N15:O15"/>
  </mergeCells>
  <phoneticPr fontId="3"/>
  <pageMargins left="0.70866141732283472" right="0.39370078740157483" top="0.74803149606299213" bottom="0.35433070866141736" header="0.31496062992125984" footer="0.31496062992125984"/>
  <pageSetup paperSize="9" scale="46" orientation="portrait" r:id="rId1"/>
  <headerFooter>
    <oddFooter>&amp;C５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51" r:id="rId4" name="Check Box 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4" r:id="rId5" name="Check Box 10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7" r:id="rId6" name="Check Box 13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0" r:id="rId7" name="Check Box 16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5" r:id="rId8" name="Check Box 1">
              <controlPr defaultSize="0" autoFill="0" autoLine="0" autoPict="0">
                <anchor moveWithCells="1">
                  <from>
                    <xdr:col>9</xdr:col>
                    <xdr:colOff>0</xdr:colOff>
                    <xdr:row>9</xdr:row>
                    <xdr:rowOff>0</xdr:rowOff>
                  </from>
                  <to>
                    <xdr:col>9</xdr:col>
                    <xdr:colOff>15240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9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1</xdr:col>
                    <xdr:colOff>15240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10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9</xdr:row>
                    <xdr:rowOff>0</xdr:rowOff>
                  </from>
                  <to>
                    <xdr:col>1</xdr:col>
                    <xdr:colOff>15240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11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10</xdr:row>
                    <xdr:rowOff>0</xdr:rowOff>
                  </from>
                  <to>
                    <xdr:col>9</xdr:col>
                    <xdr:colOff>22860</xdr:colOff>
                    <xdr:row>10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12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10</xdr:row>
                    <xdr:rowOff>0</xdr:rowOff>
                  </from>
                  <to>
                    <xdr:col>1</xdr:col>
                    <xdr:colOff>22860</xdr:colOff>
                    <xdr:row>10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2" r:id="rId13" name="Check Box 8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9</xdr:col>
                    <xdr:colOff>22860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3" r:id="rId14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1</xdr:col>
                    <xdr:colOff>22860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5" r:id="rId15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9</xdr:col>
                    <xdr:colOff>22860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6" r:id="rId16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1</xdr:col>
                    <xdr:colOff>22860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8" r:id="rId17" name="Check Box 14">
              <controlPr defaultSize="0" autoFill="0" autoLine="0" autoPict="0">
                <anchor moveWithCells="1">
                  <from>
                    <xdr:col>9</xdr:col>
                    <xdr:colOff>0</xdr:colOff>
                    <xdr:row>11</xdr:row>
                    <xdr:rowOff>0</xdr:rowOff>
                  </from>
                  <to>
                    <xdr:col>9</xdr:col>
                    <xdr:colOff>22860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9" r:id="rId18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0</xdr:rowOff>
                  </from>
                  <to>
                    <xdr:col>1</xdr:col>
                    <xdr:colOff>22860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1" r:id="rId19" name="Check Box 17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13</xdr:col>
                    <xdr:colOff>22860</xdr:colOff>
                    <xdr:row>10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2" r:id="rId20" name="Check Box 18">
              <controlPr defaultSize="0" autoFill="0" autoLine="0" autoPict="0">
                <anchor moveWithCells="1">
                  <from>
                    <xdr:col>13</xdr:col>
                    <xdr:colOff>0</xdr:colOff>
                    <xdr:row>11</xdr:row>
                    <xdr:rowOff>0</xdr:rowOff>
                  </from>
                  <to>
                    <xdr:col>13</xdr:col>
                    <xdr:colOff>22860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3" r:id="rId21" name="Check Box 19">
              <controlPr defaultSize="0" autoFill="0" autoLine="0" autoPict="0">
                <anchor moveWithCells="1">
                  <from>
                    <xdr:col>13</xdr:col>
                    <xdr:colOff>0</xdr:colOff>
                    <xdr:row>11</xdr:row>
                    <xdr:rowOff>0</xdr:rowOff>
                  </from>
                  <to>
                    <xdr:col>13</xdr:col>
                    <xdr:colOff>22860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4" r:id="rId22" name="Check Box 20">
              <controlPr defaultSize="0" autoFill="0" autoLine="0" autoPict="0">
                <anchor moveWithCells="1">
                  <from>
                    <xdr:col>13</xdr:col>
                    <xdr:colOff>0</xdr:colOff>
                    <xdr:row>11</xdr:row>
                    <xdr:rowOff>0</xdr:rowOff>
                  </from>
                  <to>
                    <xdr:col>13</xdr:col>
                    <xdr:colOff>22860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5" r:id="rId23" name="Check Box 21">
              <controlPr defaultSize="0" autoFill="0" autoLine="0" autoPict="0">
                <anchor moveWithCells="1">
                  <from>
                    <xdr:col>6</xdr:col>
                    <xdr:colOff>0</xdr:colOff>
                    <xdr:row>28</xdr:row>
                    <xdr:rowOff>0</xdr:rowOff>
                  </from>
                  <to>
                    <xdr:col>6</xdr:col>
                    <xdr:colOff>15240</xdr:colOff>
                    <xdr:row>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6" r:id="rId24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1</xdr:col>
                    <xdr:colOff>15240</xdr:colOff>
                    <xdr:row>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7" r:id="rId25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0</xdr:rowOff>
                  </from>
                  <to>
                    <xdr:col>9</xdr:col>
                    <xdr:colOff>15240</xdr:colOff>
                    <xdr:row>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8" r:id="rId26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1</xdr:col>
                    <xdr:colOff>15240</xdr:colOff>
                    <xdr:row>28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9" r:id="rId27" name="Check Box 25">
              <controlPr defaultSize="0" autoFill="0" autoLine="0" autoPict="0">
                <anchor moveWithCells="1">
                  <from>
                    <xdr:col>6</xdr:col>
                    <xdr:colOff>0</xdr:colOff>
                    <xdr:row>29</xdr:row>
                    <xdr:rowOff>0</xdr:rowOff>
                  </from>
                  <to>
                    <xdr:col>6</xdr:col>
                    <xdr:colOff>22860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0" r:id="rId28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1</xdr:col>
                    <xdr:colOff>22860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1" r:id="rId29" name="Check Box 27">
              <controlPr defaultSize="0" autoFill="0" autoLine="0" autoPict="0">
                <anchor mov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6</xdr:col>
                    <xdr:colOff>22860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2" r:id="rId30" name="Check Box 28">
              <controlPr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0</xdr:rowOff>
                  </from>
                  <to>
                    <xdr:col>1</xdr:col>
                    <xdr:colOff>22860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3" r:id="rId31" name="Check Box 29">
              <controlPr defaultSize="0" autoFill="0" autoLine="0" autoPict="0">
                <anchor mov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6</xdr:col>
                    <xdr:colOff>22860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4" r:id="rId32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0</xdr:rowOff>
                  </from>
                  <to>
                    <xdr:col>1</xdr:col>
                    <xdr:colOff>22860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5" r:id="rId33" name="Check Box 31">
              <controlPr defaultSize="0" autoFill="0" autoLine="0" autoPict="0">
                <anchor moveWithCells="1">
                  <from>
                    <xdr:col>6</xdr:col>
                    <xdr:colOff>0</xdr:colOff>
                    <xdr:row>30</xdr:row>
                    <xdr:rowOff>0</xdr:rowOff>
                  </from>
                  <to>
                    <xdr:col>6</xdr:col>
                    <xdr:colOff>22860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6" r:id="rId34" name="Check Box 32">
              <controlPr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0</xdr:rowOff>
                  </from>
                  <to>
                    <xdr:col>1</xdr:col>
                    <xdr:colOff>22860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7" r:id="rId35" name="Check Box 33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0</xdr:rowOff>
                  </from>
                  <to>
                    <xdr:col>9</xdr:col>
                    <xdr:colOff>22860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8" r:id="rId36" name="Check Box 34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0</xdr:rowOff>
                  </from>
                  <to>
                    <xdr:col>9</xdr:col>
                    <xdr:colOff>22860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9" r:id="rId37" name="Check Box 35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0</xdr:rowOff>
                  </from>
                  <to>
                    <xdr:col>9</xdr:col>
                    <xdr:colOff>22860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0" r:id="rId38" name="Check Box 36">
              <controlPr defaultSize="0" autoFill="0" autoLine="0" autoPict="0">
                <anchor moveWithCells="1">
                  <from>
                    <xdr:col>9</xdr:col>
                    <xdr:colOff>0</xdr:colOff>
                    <xdr:row>30</xdr:row>
                    <xdr:rowOff>0</xdr:rowOff>
                  </from>
                  <to>
                    <xdr:col>9</xdr:col>
                    <xdr:colOff>22860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1" r:id="rId39" name="Check Box 37">
              <controlPr defaultSize="0" autoFill="0" autoLine="0" autoPict="0">
                <anchor moveWithCells="1">
                  <from>
                    <xdr:col>13</xdr:col>
                    <xdr:colOff>0</xdr:colOff>
                    <xdr:row>10</xdr:row>
                    <xdr:rowOff>0</xdr:rowOff>
                  </from>
                  <to>
                    <xdr:col>13</xdr:col>
                    <xdr:colOff>15240</xdr:colOff>
                    <xdr:row>10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2" r:id="rId40" name="Check Box 38">
              <controlPr defaultSize="0" autoFill="0" autoLine="0" autoPict="0">
                <anchor moveWithCells="1">
                  <from>
                    <xdr:col>13</xdr:col>
                    <xdr:colOff>0</xdr:colOff>
                    <xdr:row>11</xdr:row>
                    <xdr:rowOff>0</xdr:rowOff>
                  </from>
                  <to>
                    <xdr:col>13</xdr:col>
                    <xdr:colOff>15240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3" r:id="rId41" name="Check Box 39">
              <controlPr defaultSize="0" autoFill="0" autoLine="0" autoPict="0">
                <anchor moveWithCells="1">
                  <from>
                    <xdr:col>13</xdr:col>
                    <xdr:colOff>0</xdr:colOff>
                    <xdr:row>12</xdr:row>
                    <xdr:rowOff>0</xdr:rowOff>
                  </from>
                  <to>
                    <xdr:col>13</xdr:col>
                    <xdr:colOff>15240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4" r:id="rId42" name="Check Box 40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0</xdr:rowOff>
                  </from>
                  <to>
                    <xdr:col>13</xdr:col>
                    <xdr:colOff>15240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5" r:id="rId43" name="Check Box 41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0</xdr:rowOff>
                  </from>
                  <to>
                    <xdr:col>13</xdr:col>
                    <xdr:colOff>15240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6" r:id="rId44" name="Check Box 42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0</xdr:rowOff>
                  </from>
                  <to>
                    <xdr:col>13</xdr:col>
                    <xdr:colOff>15240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7" r:id="rId45" name="Check Box 43">
              <controlPr defaultSize="0" autoFill="0" autoLine="0" autoPict="0">
                <anchor moveWithCells="1">
                  <from>
                    <xdr:col>13</xdr:col>
                    <xdr:colOff>0</xdr:colOff>
                    <xdr:row>16</xdr:row>
                    <xdr:rowOff>0</xdr:rowOff>
                  </from>
                  <to>
                    <xdr:col>13</xdr:col>
                    <xdr:colOff>15240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8" r:id="rId46" name="Check Box 44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0</xdr:rowOff>
                  </from>
                  <to>
                    <xdr:col>13</xdr:col>
                    <xdr:colOff>15240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9" r:id="rId47" name="Check Box 45">
              <controlPr defaultSize="0" autoFill="0" autoLine="0" autoPict="0">
                <anchor moveWithCells="1">
                  <from>
                    <xdr:col>13</xdr:col>
                    <xdr:colOff>0</xdr:colOff>
                    <xdr:row>23</xdr:row>
                    <xdr:rowOff>0</xdr:rowOff>
                  </from>
                  <to>
                    <xdr:col>13</xdr:col>
                    <xdr:colOff>15240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48" name="Check Box 3">
              <controlPr defaultSize="0" autoFill="0" autoLine="0" autoPict="0">
                <anchor moveWithCells="1">
                  <from>
                    <xdr:col>13</xdr:col>
                    <xdr:colOff>0</xdr:colOff>
                    <xdr:row>9</xdr:row>
                    <xdr:rowOff>0</xdr:rowOff>
                  </from>
                  <to>
                    <xdr:col>13</xdr:col>
                    <xdr:colOff>15240</xdr:colOff>
                    <xdr:row>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0" r:id="rId49" name="Check Box 46">
              <controlPr defaultSize="0" autoFill="0" autoLine="0" autoPict="0">
                <anchor moveWithCells="1">
                  <from>
                    <xdr:col>13</xdr:col>
                    <xdr:colOff>0</xdr:colOff>
                    <xdr:row>11</xdr:row>
                    <xdr:rowOff>0</xdr:rowOff>
                  </from>
                  <to>
                    <xdr:col>13</xdr:col>
                    <xdr:colOff>15240</xdr:colOff>
                    <xdr:row>11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1" r:id="rId50" name="Check Box 47">
              <controlPr defaultSize="0" autoFill="0" autoLine="0" autoPict="0">
                <anchor moveWithCells="1">
                  <from>
                    <xdr:col>13</xdr:col>
                    <xdr:colOff>0</xdr:colOff>
                    <xdr:row>12</xdr:row>
                    <xdr:rowOff>0</xdr:rowOff>
                  </from>
                  <to>
                    <xdr:col>13</xdr:col>
                    <xdr:colOff>15240</xdr:colOff>
                    <xdr:row>12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2" r:id="rId51" name="Check Box 48">
              <controlPr defaultSize="0" autoFill="0" autoLine="0" autoPict="0">
                <anchor moveWithCells="1">
                  <from>
                    <xdr:col>13</xdr:col>
                    <xdr:colOff>0</xdr:colOff>
                    <xdr:row>13</xdr:row>
                    <xdr:rowOff>0</xdr:rowOff>
                  </from>
                  <to>
                    <xdr:col>13</xdr:col>
                    <xdr:colOff>15240</xdr:colOff>
                    <xdr:row>13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3" r:id="rId52" name="Check Box 49">
              <controlPr defaultSize="0" autoFill="0" autoLine="0" autoPict="0">
                <anchor moveWithCells="1">
                  <from>
                    <xdr:col>13</xdr:col>
                    <xdr:colOff>0</xdr:colOff>
                    <xdr:row>14</xdr:row>
                    <xdr:rowOff>0</xdr:rowOff>
                  </from>
                  <to>
                    <xdr:col>13</xdr:col>
                    <xdr:colOff>15240</xdr:colOff>
                    <xdr:row>14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4" r:id="rId53" name="Check Box 50">
              <controlPr defaultSize="0" autoFill="0" autoLine="0" autoPict="0">
                <anchor moveWithCells="1">
                  <from>
                    <xdr:col>13</xdr:col>
                    <xdr:colOff>0</xdr:colOff>
                    <xdr:row>15</xdr:row>
                    <xdr:rowOff>0</xdr:rowOff>
                  </from>
                  <to>
                    <xdr:col>13</xdr:col>
                    <xdr:colOff>15240</xdr:colOff>
                    <xdr:row>15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5" r:id="rId54" name="Check Box 51">
              <controlPr defaultSize="0" autoFill="0" autoLine="0" autoPict="0">
                <anchor moveWithCells="1">
                  <from>
                    <xdr:col>13</xdr:col>
                    <xdr:colOff>0</xdr:colOff>
                    <xdr:row>16</xdr:row>
                    <xdr:rowOff>0</xdr:rowOff>
                  </from>
                  <to>
                    <xdr:col>13</xdr:col>
                    <xdr:colOff>15240</xdr:colOff>
                    <xdr:row>16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6" r:id="rId55" name="Check Box 52">
              <controlPr defaultSize="0" autoFill="0" autoLine="0" autoPict="0">
                <anchor moveWithCells="1">
                  <from>
                    <xdr:col>13</xdr:col>
                    <xdr:colOff>0</xdr:colOff>
                    <xdr:row>17</xdr:row>
                    <xdr:rowOff>0</xdr:rowOff>
                  </from>
                  <to>
                    <xdr:col>13</xdr:col>
                    <xdr:colOff>15240</xdr:colOff>
                    <xdr:row>17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7" r:id="rId56" name="Check Box 53">
              <controlPr defaultSize="0" autoFill="0" autoLine="0" autoPict="0">
                <anchor moveWithCells="1">
                  <from>
                    <xdr:col>13</xdr:col>
                    <xdr:colOff>0</xdr:colOff>
                    <xdr:row>23</xdr:row>
                    <xdr:rowOff>0</xdr:rowOff>
                  </from>
                  <to>
                    <xdr:col>13</xdr:col>
                    <xdr:colOff>15240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8" r:id="rId57" name="Check Box 54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1</xdr:col>
                    <xdr:colOff>15240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9" r:id="rId58" name="Check Box 55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0</xdr:rowOff>
                  </from>
                  <to>
                    <xdr:col>1</xdr:col>
                    <xdr:colOff>15240</xdr:colOff>
                    <xdr:row>29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0" r:id="rId59" name="Check Box 56">
              <controlPr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0</xdr:rowOff>
                  </from>
                  <to>
                    <xdr:col>1</xdr:col>
                    <xdr:colOff>15240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1" r:id="rId60" name="Check Box 57">
              <controlPr defaultSize="0" autoFill="0" autoLine="0" autoPict="0">
                <anchor moveWithCells="1">
                  <from>
                    <xdr:col>1</xdr:col>
                    <xdr:colOff>0</xdr:colOff>
                    <xdr:row>30</xdr:row>
                    <xdr:rowOff>0</xdr:rowOff>
                  </from>
                  <to>
                    <xdr:col>1</xdr:col>
                    <xdr:colOff>15240</xdr:colOff>
                    <xdr:row>30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2" r:id="rId61" name="Check Box 58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0</xdr:rowOff>
                  </from>
                  <to>
                    <xdr:col>1</xdr:col>
                    <xdr:colOff>15240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3" r:id="rId62" name="Check Box 59">
              <controlPr defaultSize="0" autoFill="0" autoLine="0" autoPict="0">
                <anchor moveWithCells="1">
                  <from>
                    <xdr:col>1</xdr:col>
                    <xdr:colOff>0</xdr:colOff>
                    <xdr:row>31</xdr:row>
                    <xdr:rowOff>0</xdr:rowOff>
                  </from>
                  <to>
                    <xdr:col>1</xdr:col>
                    <xdr:colOff>15240</xdr:colOff>
                    <xdr:row>31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4" r:id="rId63" name="Check Box 70">
              <controlPr defaultSize="0" autoFill="0" autoLine="0" autoPict="0">
                <anchor moveWithCells="1">
                  <from>
                    <xdr:col>1</xdr:col>
                    <xdr:colOff>0</xdr:colOff>
                    <xdr:row>43</xdr:row>
                    <xdr:rowOff>0</xdr:rowOff>
                  </from>
                  <to>
                    <xdr:col>1</xdr:col>
                    <xdr:colOff>15240</xdr:colOff>
                    <xdr:row>43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5" r:id="rId64" name="Check Box 71">
              <controlPr defaultSize="0" autoFill="0" autoLine="0" autoPict="0">
                <anchor moveWithCells="1">
                  <from>
                    <xdr:col>1</xdr:col>
                    <xdr:colOff>0</xdr:colOff>
                    <xdr:row>43</xdr:row>
                    <xdr:rowOff>0</xdr:rowOff>
                  </from>
                  <to>
                    <xdr:col>1</xdr:col>
                    <xdr:colOff>15240</xdr:colOff>
                    <xdr:row>43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7" r:id="rId65" name="Check Box 73">
              <controlPr defaultSize="0" autoFill="0" autoLine="0" autoPict="0">
                <anchor moveWithCells="1">
                  <from>
                    <xdr:col>13</xdr:col>
                    <xdr:colOff>0</xdr:colOff>
                    <xdr:row>19</xdr:row>
                    <xdr:rowOff>0</xdr:rowOff>
                  </from>
                  <to>
                    <xdr:col>13</xdr:col>
                    <xdr:colOff>15240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9" r:id="rId66" name="Check Box 75">
              <controlPr defaultSize="0" autoFill="0" autoLine="0" autoPict="0">
                <anchor moveWithCells="1">
                  <from>
                    <xdr:col>13</xdr:col>
                    <xdr:colOff>0</xdr:colOff>
                    <xdr:row>19</xdr:row>
                    <xdr:rowOff>0</xdr:rowOff>
                  </from>
                  <to>
                    <xdr:col>13</xdr:col>
                    <xdr:colOff>15240</xdr:colOff>
                    <xdr:row>19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0" r:id="rId67" name="Check Box 76">
              <controlPr defaultSize="0" autoFill="0" autoLine="0" autoPict="0">
                <anchor moveWithCells="1">
                  <from>
                    <xdr:col>13</xdr:col>
                    <xdr:colOff>0</xdr:colOff>
                    <xdr:row>20</xdr:row>
                    <xdr:rowOff>0</xdr:rowOff>
                  </from>
                  <to>
                    <xdr:col>13</xdr:col>
                    <xdr:colOff>15240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2" r:id="rId68" name="Check Box 78">
              <controlPr defaultSize="0" autoFill="0" autoLine="0" autoPict="0">
                <anchor moveWithCells="1">
                  <from>
                    <xdr:col>13</xdr:col>
                    <xdr:colOff>0</xdr:colOff>
                    <xdr:row>20</xdr:row>
                    <xdr:rowOff>0</xdr:rowOff>
                  </from>
                  <to>
                    <xdr:col>13</xdr:col>
                    <xdr:colOff>15240</xdr:colOff>
                    <xdr:row>20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6" r:id="rId69" name="Check Box 72">
              <controlPr defaultSize="0" autoFill="0" autoLine="0" autoPict="0">
                <anchor moveWithCells="1">
                  <from>
                    <xdr:col>13</xdr:col>
                    <xdr:colOff>0</xdr:colOff>
                    <xdr:row>18</xdr:row>
                    <xdr:rowOff>0</xdr:rowOff>
                  </from>
                  <to>
                    <xdr:col>13</xdr:col>
                    <xdr:colOff>15240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8" r:id="rId70" name="Check Box 74">
              <controlPr defaultSize="0" autoFill="0" autoLine="0" autoPict="0">
                <anchor moveWithCells="1">
                  <from>
                    <xdr:col>13</xdr:col>
                    <xdr:colOff>0</xdr:colOff>
                    <xdr:row>18</xdr:row>
                    <xdr:rowOff>0</xdr:rowOff>
                  </from>
                  <to>
                    <xdr:col>13</xdr:col>
                    <xdr:colOff>15240</xdr:colOff>
                    <xdr:row>18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4" r:id="rId71" name="Check Box 80">
              <controlPr defaultSize="0" autoFill="0" autoLine="0" autoPict="0">
                <anchor moveWithCells="1">
                  <from>
                    <xdr:col>13</xdr:col>
                    <xdr:colOff>0</xdr:colOff>
                    <xdr:row>22</xdr:row>
                    <xdr:rowOff>0</xdr:rowOff>
                  </from>
                  <to>
                    <xdr:col>13</xdr:col>
                    <xdr:colOff>15240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5" r:id="rId72" name="Check Box 81">
              <controlPr defaultSize="0" autoFill="0" autoLine="0" autoPict="0">
                <anchor moveWithCells="1">
                  <from>
                    <xdr:col>13</xdr:col>
                    <xdr:colOff>0</xdr:colOff>
                    <xdr:row>22</xdr:row>
                    <xdr:rowOff>0</xdr:rowOff>
                  </from>
                  <to>
                    <xdr:col>13</xdr:col>
                    <xdr:colOff>15240</xdr:colOff>
                    <xdr:row>22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1" r:id="rId73" name="Check Box 77">
              <controlPr defaultSize="0" autoFill="0" autoLine="0" autoPict="0">
                <anchor moveWithCells="1">
                  <from>
                    <xdr:col>13</xdr:col>
                    <xdr:colOff>0</xdr:colOff>
                    <xdr:row>21</xdr:row>
                    <xdr:rowOff>0</xdr:rowOff>
                  </from>
                  <to>
                    <xdr:col>13</xdr:col>
                    <xdr:colOff>15240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3" r:id="rId74" name="Check Box 79">
              <controlPr defaultSize="0" autoFill="0" autoLine="0" autoPict="0">
                <anchor moveWithCells="1">
                  <from>
                    <xdr:col>13</xdr:col>
                    <xdr:colOff>0</xdr:colOff>
                    <xdr:row>21</xdr:row>
                    <xdr:rowOff>0</xdr:rowOff>
                  </from>
                  <to>
                    <xdr:col>13</xdr:col>
                    <xdr:colOff>15240</xdr:colOff>
                    <xdr:row>21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6" r:id="rId75" name="Check Box 82">
              <controlPr defaultSize="0" autoFill="0" autoLine="0" autoPict="0">
                <anchor moveWithCells="1">
                  <from>
                    <xdr:col>13</xdr:col>
                    <xdr:colOff>0</xdr:colOff>
                    <xdr:row>23</xdr:row>
                    <xdr:rowOff>0</xdr:rowOff>
                  </from>
                  <to>
                    <xdr:col>13</xdr:col>
                    <xdr:colOff>15240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7" r:id="rId76" name="Check Box 83">
              <controlPr defaultSize="0" autoFill="0" autoLine="0" autoPict="0">
                <anchor moveWithCells="1">
                  <from>
                    <xdr:col>13</xdr:col>
                    <xdr:colOff>0</xdr:colOff>
                    <xdr:row>23</xdr:row>
                    <xdr:rowOff>0</xdr:rowOff>
                  </from>
                  <to>
                    <xdr:col>13</xdr:col>
                    <xdr:colOff>15240</xdr:colOff>
                    <xdr:row>23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4" r:id="rId77" name="Check Box 60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0</xdr:rowOff>
                  </from>
                  <to>
                    <xdr:col>1</xdr:col>
                    <xdr:colOff>15240</xdr:colOff>
                    <xdr:row>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5" r:id="rId78" name="Check Box 61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0</xdr:rowOff>
                  </from>
                  <to>
                    <xdr:col>1</xdr:col>
                    <xdr:colOff>15240</xdr:colOff>
                    <xdr:row>32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0" r:id="rId79" name="Check Box 66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0</xdr:rowOff>
                  </from>
                  <to>
                    <xdr:col>1</xdr:col>
                    <xdr:colOff>15240</xdr:colOff>
                    <xdr:row>41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1" r:id="rId80" name="Check Box 67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0</xdr:rowOff>
                  </from>
                  <to>
                    <xdr:col>1</xdr:col>
                    <xdr:colOff>15240</xdr:colOff>
                    <xdr:row>41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2" r:id="rId81" name="Check Box 6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0</xdr:rowOff>
                  </from>
                  <to>
                    <xdr:col>1</xdr:col>
                    <xdr:colOff>15240</xdr:colOff>
                    <xdr:row>42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3" r:id="rId82" name="Check Box 69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0</xdr:rowOff>
                  </from>
                  <to>
                    <xdr:col>1</xdr:col>
                    <xdr:colOff>15240</xdr:colOff>
                    <xdr:row>42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6" r:id="rId83" name="Check Box 62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0</xdr:rowOff>
                  </from>
                  <to>
                    <xdr:col>1</xdr:col>
                    <xdr:colOff>15240</xdr:colOff>
                    <xdr:row>39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7" r:id="rId84" name="Check Box 63">
              <controlPr defaultSize="0" autoFill="0" autoLine="0" autoPict="0">
                <anchor moveWithCells="1">
                  <from>
                    <xdr:col>1</xdr:col>
                    <xdr:colOff>0</xdr:colOff>
                    <xdr:row>39</xdr:row>
                    <xdr:rowOff>0</xdr:rowOff>
                  </from>
                  <to>
                    <xdr:col>1</xdr:col>
                    <xdr:colOff>15240</xdr:colOff>
                    <xdr:row>39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8" r:id="rId85" name="Check Box 64">
              <controlPr defaultSize="0" autoFill="0" autoLine="0" autoPict="0">
                <anchor moveWithCells="1">
                  <from>
                    <xdr:col>1</xdr:col>
                    <xdr:colOff>0</xdr:colOff>
                    <xdr:row>40</xdr:row>
                    <xdr:rowOff>0</xdr:rowOff>
                  </from>
                  <to>
                    <xdr:col>1</xdr:col>
                    <xdr:colOff>15240</xdr:colOff>
                    <xdr:row>40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9" r:id="rId86" name="Check Box 65">
              <controlPr defaultSize="0" autoFill="0" autoLine="0" autoPict="0">
                <anchor moveWithCells="1">
                  <from>
                    <xdr:col>1</xdr:col>
                    <xdr:colOff>0</xdr:colOff>
                    <xdr:row>40</xdr:row>
                    <xdr:rowOff>0</xdr:rowOff>
                  </from>
                  <to>
                    <xdr:col>1</xdr:col>
                    <xdr:colOff>15240</xdr:colOff>
                    <xdr:row>40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8" r:id="rId87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0</xdr:rowOff>
                  </from>
                  <to>
                    <xdr:col>1</xdr:col>
                    <xdr:colOff>15240</xdr:colOff>
                    <xdr:row>37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9" r:id="rId88" name="Check Box 95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0</xdr:rowOff>
                  </from>
                  <to>
                    <xdr:col>1</xdr:col>
                    <xdr:colOff>15240</xdr:colOff>
                    <xdr:row>37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0" r:id="rId89" name="Check Box 96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0</xdr:rowOff>
                  </from>
                  <to>
                    <xdr:col>1</xdr:col>
                    <xdr:colOff>15240</xdr:colOff>
                    <xdr:row>38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1" r:id="rId90" name="Check Box 97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0</xdr:rowOff>
                  </from>
                  <to>
                    <xdr:col>1</xdr:col>
                    <xdr:colOff>15240</xdr:colOff>
                    <xdr:row>38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2" r:id="rId91" name="Check Box 98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0</xdr:rowOff>
                  </from>
                  <to>
                    <xdr:col>1</xdr:col>
                    <xdr:colOff>15240</xdr:colOff>
                    <xdr:row>35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3" r:id="rId92" name="Check Box 99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0</xdr:rowOff>
                  </from>
                  <to>
                    <xdr:col>1</xdr:col>
                    <xdr:colOff>15240</xdr:colOff>
                    <xdr:row>35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4" r:id="rId93" name="Check Box 100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0</xdr:rowOff>
                  </from>
                  <to>
                    <xdr:col>1</xdr:col>
                    <xdr:colOff>15240</xdr:colOff>
                    <xdr:row>36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5" r:id="rId94" name="Check Box 101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0</xdr:rowOff>
                  </from>
                  <to>
                    <xdr:col>1</xdr:col>
                    <xdr:colOff>15240</xdr:colOff>
                    <xdr:row>36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6" r:id="rId95" name="Check Box 102">
              <controlPr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0</xdr:rowOff>
                  </from>
                  <to>
                    <xdr:col>1</xdr:col>
                    <xdr:colOff>15240</xdr:colOff>
                    <xdr:row>33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7" r:id="rId96" name="Check Box 103">
              <controlPr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0</xdr:rowOff>
                  </from>
                  <to>
                    <xdr:col>1</xdr:col>
                    <xdr:colOff>15240</xdr:colOff>
                    <xdr:row>33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8" r:id="rId97" name="Check Box 104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0</xdr:rowOff>
                  </from>
                  <to>
                    <xdr:col>1</xdr:col>
                    <xdr:colOff>15240</xdr:colOff>
                    <xdr:row>34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9" r:id="rId98" name="Check Box 105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0</xdr:rowOff>
                  </from>
                  <to>
                    <xdr:col>1</xdr:col>
                    <xdr:colOff>15240</xdr:colOff>
                    <xdr:row>34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A2551-5F8A-4D4F-A675-96EB2CE3EA54}">
  <sheetPr>
    <pageSetUpPr fitToPage="1"/>
  </sheetPr>
  <dimension ref="A1:AF52"/>
  <sheetViews>
    <sheetView view="pageBreakPreview" zoomScale="55" zoomScaleNormal="85" zoomScaleSheetLayoutView="55" workbookViewId="0">
      <selection activeCell="Y24" sqref="Y24"/>
    </sheetView>
  </sheetViews>
  <sheetFormatPr defaultRowHeight="18"/>
  <cols>
    <col min="1" max="1" width="4.09765625" customWidth="1"/>
    <col min="2" max="2" width="8.296875" customWidth="1"/>
    <col min="3" max="5" width="5.69921875" customWidth="1"/>
    <col min="6" max="6" width="15" customWidth="1"/>
    <col min="7" max="9" width="7.09765625" customWidth="1"/>
    <col min="10" max="10" width="7.69921875" customWidth="1"/>
    <col min="11" max="11" width="14.69921875" customWidth="1"/>
    <col min="12" max="12" width="11.296875" customWidth="1"/>
    <col min="13" max="13" width="15" customWidth="1"/>
    <col min="14" max="16" width="7.09765625" customWidth="1"/>
    <col min="17" max="18" width="7.69921875" customWidth="1"/>
    <col min="19" max="19" width="44" customWidth="1"/>
    <col min="20" max="20" width="4.19921875" customWidth="1"/>
    <col min="21" max="21" width="40.19921875" customWidth="1"/>
    <col min="22" max="30" width="9.5" customWidth="1"/>
    <col min="31" max="31" width="3.59765625" customWidth="1"/>
    <col min="32" max="32" width="2.296875" customWidth="1"/>
    <col min="33" max="52" width="3.59765625" customWidth="1"/>
  </cols>
  <sheetData>
    <row r="1" spans="1:21" ht="22.2">
      <c r="A1" s="27" t="s">
        <v>370</v>
      </c>
      <c r="C1" s="27"/>
      <c r="D1" s="27"/>
      <c r="E1" s="27"/>
      <c r="G1" s="323" t="s">
        <v>102</v>
      </c>
      <c r="H1" s="323"/>
      <c r="I1" s="323"/>
      <c r="J1" s="323"/>
      <c r="K1" s="323"/>
      <c r="L1" s="117" t="s">
        <v>104</v>
      </c>
      <c r="M1" s="120">
        <f>'入力用_1エネルギー使用状況(使用量)'!L30</f>
        <v>0</v>
      </c>
      <c r="N1" s="117" t="s">
        <v>28</v>
      </c>
    </row>
    <row r="2" spans="1:21" ht="22.2">
      <c r="A2" s="27"/>
      <c r="B2" s="27"/>
      <c r="C2" s="27"/>
      <c r="D2" s="27"/>
      <c r="E2" s="27"/>
      <c r="G2" s="322" t="s">
        <v>103</v>
      </c>
      <c r="H2" s="322"/>
      <c r="I2" s="322"/>
      <c r="J2" s="322"/>
      <c r="K2" s="322"/>
      <c r="L2" s="117" t="s">
        <v>105</v>
      </c>
      <c r="M2" s="120">
        <f>R28</f>
        <v>8.8127999999999993</v>
      </c>
      <c r="N2" s="117" t="s">
        <v>28</v>
      </c>
    </row>
    <row r="3" spans="1:21" ht="22.2">
      <c r="A3" s="27"/>
      <c r="B3" s="27"/>
      <c r="C3" s="27"/>
      <c r="D3" s="27"/>
      <c r="E3" s="27"/>
      <c r="G3" s="322" t="s">
        <v>55</v>
      </c>
      <c r="H3" s="322"/>
      <c r="I3" s="322"/>
      <c r="J3" s="322"/>
      <c r="K3" s="322"/>
      <c r="L3" s="117" t="s">
        <v>106</v>
      </c>
      <c r="M3" s="121" t="e">
        <f>M2/M1</f>
        <v>#DIV/0!</v>
      </c>
      <c r="N3" s="117" t="s">
        <v>107</v>
      </c>
    </row>
    <row r="5" spans="1:21" ht="24" customHeight="1">
      <c r="A5" s="315" t="s">
        <v>64</v>
      </c>
      <c r="B5" s="315" t="s">
        <v>65</v>
      </c>
      <c r="C5" s="316" t="s">
        <v>71</v>
      </c>
      <c r="D5" s="317"/>
      <c r="E5" s="56" t="s">
        <v>72</v>
      </c>
      <c r="F5" s="319" t="s">
        <v>66</v>
      </c>
      <c r="G5" s="319"/>
      <c r="H5" s="319"/>
      <c r="I5" s="319"/>
      <c r="J5" s="320"/>
      <c r="K5" s="318" t="s">
        <v>76</v>
      </c>
      <c r="L5" s="319"/>
      <c r="M5" s="319"/>
      <c r="N5" s="319"/>
      <c r="O5" s="319"/>
      <c r="P5" s="319"/>
      <c r="Q5" s="320"/>
      <c r="R5" s="321" t="s">
        <v>100</v>
      </c>
      <c r="S5" s="306" t="s">
        <v>99</v>
      </c>
    </row>
    <row r="6" spans="1:21" ht="48.6">
      <c r="A6" s="315"/>
      <c r="B6" s="315"/>
      <c r="C6" s="56" t="s">
        <v>67</v>
      </c>
      <c r="D6" s="56" t="s">
        <v>70</v>
      </c>
      <c r="E6" s="56" t="s">
        <v>70</v>
      </c>
      <c r="F6" s="56" t="s">
        <v>37</v>
      </c>
      <c r="G6" s="57" t="s">
        <v>68</v>
      </c>
      <c r="H6" s="57" t="s">
        <v>126</v>
      </c>
      <c r="I6" s="56" t="s">
        <v>98</v>
      </c>
      <c r="J6" s="56" t="s">
        <v>69</v>
      </c>
      <c r="K6" s="56" t="s">
        <v>75</v>
      </c>
      <c r="L6" s="56" t="s">
        <v>61</v>
      </c>
      <c r="M6" s="56" t="s">
        <v>62</v>
      </c>
      <c r="N6" s="57" t="s">
        <v>68</v>
      </c>
      <c r="O6" s="57" t="s">
        <v>126</v>
      </c>
      <c r="P6" s="56" t="s">
        <v>387</v>
      </c>
      <c r="Q6" s="56" t="s">
        <v>69</v>
      </c>
      <c r="R6" s="306"/>
      <c r="S6" s="306"/>
    </row>
    <row r="7" spans="1:21" ht="23.25" customHeight="1">
      <c r="A7" s="63">
        <v>1</v>
      </c>
      <c r="B7" s="63" t="s">
        <v>74</v>
      </c>
      <c r="C7" s="70">
        <v>250</v>
      </c>
      <c r="D7" s="70">
        <v>12</v>
      </c>
      <c r="E7" s="118">
        <f>C7*D7</f>
        <v>3000</v>
      </c>
      <c r="F7" s="65"/>
      <c r="G7" s="68">
        <v>100</v>
      </c>
      <c r="H7" s="134">
        <v>100</v>
      </c>
      <c r="I7" s="68">
        <v>5</v>
      </c>
      <c r="J7" s="119">
        <f>E7*G7*H7*I7/1000/100</f>
        <v>1500</v>
      </c>
      <c r="K7" s="66" t="s">
        <v>80</v>
      </c>
      <c r="L7" s="64"/>
      <c r="M7" s="65"/>
      <c r="N7" s="63">
        <v>30</v>
      </c>
      <c r="O7" s="134">
        <v>100</v>
      </c>
      <c r="P7" s="65">
        <v>11</v>
      </c>
      <c r="Q7" s="119">
        <f>E7*N7*O7*P7/1000/100</f>
        <v>990</v>
      </c>
      <c r="R7" s="119">
        <f>J7-Q7</f>
        <v>510</v>
      </c>
      <c r="S7" s="117"/>
      <c r="U7" s="155" t="s">
        <v>181</v>
      </c>
    </row>
    <row r="8" spans="1:21" ht="23.25" customHeight="1">
      <c r="A8" s="63">
        <v>1</v>
      </c>
      <c r="B8" s="63" t="s">
        <v>74</v>
      </c>
      <c r="C8" s="70">
        <v>250</v>
      </c>
      <c r="D8" s="70">
        <v>12</v>
      </c>
      <c r="E8" s="118">
        <f>C8*D8</f>
        <v>3000</v>
      </c>
      <c r="F8" s="65"/>
      <c r="G8" s="68">
        <v>100</v>
      </c>
      <c r="H8" s="134">
        <v>100</v>
      </c>
      <c r="I8" s="68">
        <v>5</v>
      </c>
      <c r="J8" s="119">
        <f t="shared" ref="J8:J26" si="0">E8*G8*H8*I8/1000/100</f>
        <v>1500</v>
      </c>
      <c r="K8" s="66" t="s">
        <v>80</v>
      </c>
      <c r="L8" s="64"/>
      <c r="M8" s="65"/>
      <c r="N8" s="63">
        <v>30</v>
      </c>
      <c r="O8" s="134">
        <v>100</v>
      </c>
      <c r="P8" s="65">
        <v>11</v>
      </c>
      <c r="Q8" s="119">
        <f t="shared" ref="Q8:Q26" si="1">E8*N8*O8*P8/1000/100</f>
        <v>990</v>
      </c>
      <c r="R8" s="119">
        <f t="shared" ref="R8:R26" si="2">J8-Q8</f>
        <v>510</v>
      </c>
      <c r="S8" s="117"/>
      <c r="U8" s="155" t="s">
        <v>205</v>
      </c>
    </row>
    <row r="9" spans="1:21" ht="23.25" customHeight="1">
      <c r="A9" s="63"/>
      <c r="B9" s="63"/>
      <c r="C9" s="70"/>
      <c r="D9" s="70"/>
      <c r="E9" s="118">
        <f t="shared" ref="E9:E16" si="3">C9*D9</f>
        <v>0</v>
      </c>
      <c r="F9" s="65"/>
      <c r="G9" s="68"/>
      <c r="H9" s="132"/>
      <c r="I9" s="68"/>
      <c r="J9" s="119">
        <f t="shared" si="0"/>
        <v>0</v>
      </c>
      <c r="K9" s="66"/>
      <c r="L9" s="65"/>
      <c r="M9" s="65"/>
      <c r="N9" s="63"/>
      <c r="O9" s="132"/>
      <c r="P9" s="65"/>
      <c r="Q9" s="119">
        <f t="shared" si="1"/>
        <v>0</v>
      </c>
      <c r="R9" s="119">
        <f t="shared" ref="R9:R16" si="4">J9-Q9</f>
        <v>0</v>
      </c>
      <c r="S9" s="117"/>
      <c r="U9" s="155" t="s">
        <v>206</v>
      </c>
    </row>
    <row r="10" spans="1:21" ht="23.25" customHeight="1">
      <c r="A10" s="63"/>
      <c r="B10" s="63"/>
      <c r="C10" s="70"/>
      <c r="D10" s="70"/>
      <c r="E10" s="118">
        <f t="shared" si="3"/>
        <v>0</v>
      </c>
      <c r="F10" s="65"/>
      <c r="G10" s="68"/>
      <c r="H10" s="132"/>
      <c r="I10" s="68"/>
      <c r="J10" s="119">
        <f t="shared" si="0"/>
        <v>0</v>
      </c>
      <c r="K10" s="66"/>
      <c r="L10" s="65"/>
      <c r="M10" s="65"/>
      <c r="N10" s="63"/>
      <c r="O10" s="132"/>
      <c r="P10" s="65"/>
      <c r="Q10" s="119">
        <f t="shared" si="1"/>
        <v>0</v>
      </c>
      <c r="R10" s="119">
        <f t="shared" si="4"/>
        <v>0</v>
      </c>
      <c r="S10" s="117"/>
      <c r="U10" s="155" t="s">
        <v>207</v>
      </c>
    </row>
    <row r="11" spans="1:21" ht="23.25" customHeight="1">
      <c r="A11" s="63"/>
      <c r="B11" s="63"/>
      <c r="C11" s="70"/>
      <c r="D11" s="70"/>
      <c r="E11" s="118">
        <f t="shared" si="3"/>
        <v>0</v>
      </c>
      <c r="F11" s="65"/>
      <c r="G11" s="68"/>
      <c r="H11" s="132"/>
      <c r="I11" s="68"/>
      <c r="J11" s="119">
        <f t="shared" si="0"/>
        <v>0</v>
      </c>
      <c r="K11" s="66"/>
      <c r="L11" s="65"/>
      <c r="M11" s="65"/>
      <c r="N11" s="63"/>
      <c r="O11" s="132"/>
      <c r="P11" s="65"/>
      <c r="Q11" s="119">
        <f t="shared" si="1"/>
        <v>0</v>
      </c>
      <c r="R11" s="119">
        <f t="shared" si="4"/>
        <v>0</v>
      </c>
      <c r="S11" s="117"/>
      <c r="U11" s="155" t="s">
        <v>208</v>
      </c>
    </row>
    <row r="12" spans="1:21" ht="23.25" customHeight="1">
      <c r="A12" s="63"/>
      <c r="B12" s="63"/>
      <c r="C12" s="70"/>
      <c r="D12" s="70"/>
      <c r="E12" s="118">
        <f t="shared" si="3"/>
        <v>0</v>
      </c>
      <c r="F12" s="65"/>
      <c r="G12" s="68"/>
      <c r="H12" s="132"/>
      <c r="I12" s="68"/>
      <c r="J12" s="119">
        <f t="shared" si="0"/>
        <v>0</v>
      </c>
      <c r="K12" s="66"/>
      <c r="L12" s="65"/>
      <c r="M12" s="65"/>
      <c r="N12" s="63"/>
      <c r="O12" s="132"/>
      <c r="P12" s="65"/>
      <c r="Q12" s="119">
        <f t="shared" si="1"/>
        <v>0</v>
      </c>
      <c r="R12" s="119">
        <f t="shared" si="4"/>
        <v>0</v>
      </c>
      <c r="S12" s="117"/>
      <c r="U12" s="155" t="s">
        <v>214</v>
      </c>
    </row>
    <row r="13" spans="1:21" ht="23.25" customHeight="1">
      <c r="A13" s="63"/>
      <c r="B13" s="63"/>
      <c r="C13" s="70"/>
      <c r="D13" s="70"/>
      <c r="E13" s="118">
        <f t="shared" si="3"/>
        <v>0</v>
      </c>
      <c r="F13" s="65"/>
      <c r="G13" s="68"/>
      <c r="H13" s="132"/>
      <c r="I13" s="68"/>
      <c r="J13" s="119">
        <f t="shared" si="0"/>
        <v>0</v>
      </c>
      <c r="K13" s="66"/>
      <c r="L13" s="65"/>
      <c r="M13" s="65"/>
      <c r="N13" s="63"/>
      <c r="O13" s="132"/>
      <c r="P13" s="65"/>
      <c r="Q13" s="119">
        <f t="shared" si="1"/>
        <v>0</v>
      </c>
      <c r="R13" s="119">
        <f t="shared" si="4"/>
        <v>0</v>
      </c>
      <c r="S13" s="117"/>
    </row>
    <row r="14" spans="1:21" ht="23.25" customHeight="1">
      <c r="A14" s="63"/>
      <c r="B14" s="63"/>
      <c r="C14" s="70"/>
      <c r="D14" s="70"/>
      <c r="E14" s="118">
        <f t="shared" si="3"/>
        <v>0</v>
      </c>
      <c r="F14" s="65"/>
      <c r="G14" s="68"/>
      <c r="H14" s="132"/>
      <c r="I14" s="68"/>
      <c r="J14" s="119">
        <f t="shared" si="0"/>
        <v>0</v>
      </c>
      <c r="K14" s="66"/>
      <c r="L14" s="65"/>
      <c r="M14" s="65"/>
      <c r="N14" s="63"/>
      <c r="O14" s="132"/>
      <c r="P14" s="65"/>
      <c r="Q14" s="119">
        <f t="shared" si="1"/>
        <v>0</v>
      </c>
      <c r="R14" s="119">
        <f t="shared" si="4"/>
        <v>0</v>
      </c>
      <c r="S14" s="117"/>
    </row>
    <row r="15" spans="1:21" ht="23.25" customHeight="1">
      <c r="A15" s="63"/>
      <c r="B15" s="63"/>
      <c r="C15" s="70"/>
      <c r="D15" s="70"/>
      <c r="E15" s="118">
        <f t="shared" si="3"/>
        <v>0</v>
      </c>
      <c r="F15" s="65"/>
      <c r="G15" s="68"/>
      <c r="H15" s="132"/>
      <c r="I15" s="68"/>
      <c r="J15" s="119">
        <f t="shared" si="0"/>
        <v>0</v>
      </c>
      <c r="K15" s="66"/>
      <c r="L15" s="65"/>
      <c r="M15" s="65"/>
      <c r="N15" s="63"/>
      <c r="O15" s="132"/>
      <c r="P15" s="65"/>
      <c r="Q15" s="119">
        <f t="shared" si="1"/>
        <v>0</v>
      </c>
      <c r="R15" s="119">
        <f t="shared" si="4"/>
        <v>0</v>
      </c>
      <c r="S15" s="117"/>
    </row>
    <row r="16" spans="1:21" ht="23.25" customHeight="1">
      <c r="A16" s="63"/>
      <c r="B16" s="63"/>
      <c r="C16" s="70"/>
      <c r="D16" s="70"/>
      <c r="E16" s="118">
        <f t="shared" si="3"/>
        <v>0</v>
      </c>
      <c r="F16" s="65"/>
      <c r="G16" s="68"/>
      <c r="H16" s="132"/>
      <c r="I16" s="68"/>
      <c r="J16" s="119">
        <f t="shared" si="0"/>
        <v>0</v>
      </c>
      <c r="K16" s="66"/>
      <c r="L16" s="65"/>
      <c r="M16" s="65"/>
      <c r="N16" s="63"/>
      <c r="O16" s="132"/>
      <c r="P16" s="65"/>
      <c r="Q16" s="119">
        <f t="shared" si="1"/>
        <v>0</v>
      </c>
      <c r="R16" s="119">
        <f t="shared" si="4"/>
        <v>0</v>
      </c>
      <c r="S16" s="117"/>
    </row>
    <row r="17" spans="1:19" ht="23.25" customHeight="1">
      <c r="A17" s="63"/>
      <c r="B17" s="63"/>
      <c r="C17" s="70"/>
      <c r="D17" s="70"/>
      <c r="E17" s="118">
        <f t="shared" ref="E17:E26" si="5">C17*D17</f>
        <v>0</v>
      </c>
      <c r="F17" s="65"/>
      <c r="G17" s="68"/>
      <c r="H17" s="132"/>
      <c r="I17" s="68"/>
      <c r="J17" s="119">
        <f t="shared" si="0"/>
        <v>0</v>
      </c>
      <c r="K17" s="66"/>
      <c r="L17" s="65"/>
      <c r="M17" s="65"/>
      <c r="N17" s="63"/>
      <c r="O17" s="132"/>
      <c r="P17" s="65"/>
      <c r="Q17" s="119">
        <f t="shared" si="1"/>
        <v>0</v>
      </c>
      <c r="R17" s="119">
        <f t="shared" si="2"/>
        <v>0</v>
      </c>
      <c r="S17" s="117"/>
    </row>
    <row r="18" spans="1:19" ht="23.25" customHeight="1">
      <c r="A18" s="63"/>
      <c r="B18" s="63"/>
      <c r="C18" s="70"/>
      <c r="D18" s="70"/>
      <c r="E18" s="118">
        <f t="shared" si="5"/>
        <v>0</v>
      </c>
      <c r="F18" s="65"/>
      <c r="G18" s="68"/>
      <c r="H18" s="132"/>
      <c r="I18" s="68"/>
      <c r="J18" s="119">
        <f t="shared" si="0"/>
        <v>0</v>
      </c>
      <c r="K18" s="66"/>
      <c r="L18" s="65"/>
      <c r="M18" s="65"/>
      <c r="N18" s="63"/>
      <c r="O18" s="132"/>
      <c r="P18" s="65"/>
      <c r="Q18" s="119">
        <f t="shared" si="1"/>
        <v>0</v>
      </c>
      <c r="R18" s="119">
        <f t="shared" si="2"/>
        <v>0</v>
      </c>
      <c r="S18" s="117"/>
    </row>
    <row r="19" spans="1:19" ht="23.25" customHeight="1">
      <c r="A19" s="63"/>
      <c r="B19" s="63"/>
      <c r="C19" s="70"/>
      <c r="D19" s="70"/>
      <c r="E19" s="118">
        <f t="shared" si="5"/>
        <v>0</v>
      </c>
      <c r="F19" s="65"/>
      <c r="G19" s="68"/>
      <c r="H19" s="132"/>
      <c r="I19" s="68"/>
      <c r="J19" s="119">
        <f t="shared" si="0"/>
        <v>0</v>
      </c>
      <c r="K19" s="66"/>
      <c r="L19" s="65"/>
      <c r="M19" s="65"/>
      <c r="N19" s="63"/>
      <c r="O19" s="132"/>
      <c r="P19" s="65"/>
      <c r="Q19" s="119">
        <f t="shared" si="1"/>
        <v>0</v>
      </c>
      <c r="R19" s="119">
        <f t="shared" si="2"/>
        <v>0</v>
      </c>
      <c r="S19" s="117"/>
    </row>
    <row r="20" spans="1:19" ht="23.25" customHeight="1">
      <c r="A20" s="63"/>
      <c r="B20" s="63"/>
      <c r="C20" s="70"/>
      <c r="D20" s="70"/>
      <c r="E20" s="118">
        <f t="shared" si="5"/>
        <v>0</v>
      </c>
      <c r="F20" s="65"/>
      <c r="G20" s="68"/>
      <c r="H20" s="132"/>
      <c r="I20" s="68"/>
      <c r="J20" s="119">
        <f t="shared" si="0"/>
        <v>0</v>
      </c>
      <c r="K20" s="66"/>
      <c r="L20" s="65"/>
      <c r="M20" s="65"/>
      <c r="N20" s="63"/>
      <c r="O20" s="132"/>
      <c r="P20" s="65"/>
      <c r="Q20" s="119">
        <f t="shared" si="1"/>
        <v>0</v>
      </c>
      <c r="R20" s="119">
        <f t="shared" si="2"/>
        <v>0</v>
      </c>
      <c r="S20" s="117"/>
    </row>
    <row r="21" spans="1:19" ht="23.25" customHeight="1">
      <c r="A21" s="63"/>
      <c r="B21" s="63"/>
      <c r="C21" s="70"/>
      <c r="D21" s="70"/>
      <c r="E21" s="118">
        <f t="shared" ref="E21:E24" si="6">C21*D21</f>
        <v>0</v>
      </c>
      <c r="F21" s="65"/>
      <c r="G21" s="68"/>
      <c r="H21" s="132"/>
      <c r="I21" s="68"/>
      <c r="J21" s="119">
        <f t="shared" si="0"/>
        <v>0</v>
      </c>
      <c r="K21" s="66"/>
      <c r="L21" s="65"/>
      <c r="M21" s="65"/>
      <c r="N21" s="63"/>
      <c r="O21" s="132"/>
      <c r="P21" s="65"/>
      <c r="Q21" s="119">
        <f t="shared" si="1"/>
        <v>0</v>
      </c>
      <c r="R21" s="119">
        <f t="shared" ref="R21:R24" si="7">J21-Q21</f>
        <v>0</v>
      </c>
      <c r="S21" s="117"/>
    </row>
    <row r="22" spans="1:19" ht="23.25" customHeight="1">
      <c r="A22" s="63"/>
      <c r="B22" s="63"/>
      <c r="C22" s="70"/>
      <c r="D22" s="70"/>
      <c r="E22" s="118">
        <f t="shared" si="6"/>
        <v>0</v>
      </c>
      <c r="F22" s="65"/>
      <c r="G22" s="68"/>
      <c r="H22" s="132"/>
      <c r="I22" s="68"/>
      <c r="J22" s="119">
        <f t="shared" si="0"/>
        <v>0</v>
      </c>
      <c r="K22" s="66"/>
      <c r="L22" s="65"/>
      <c r="M22" s="65"/>
      <c r="N22" s="63"/>
      <c r="O22" s="132"/>
      <c r="P22" s="65"/>
      <c r="Q22" s="119">
        <f t="shared" si="1"/>
        <v>0</v>
      </c>
      <c r="R22" s="119">
        <f t="shared" si="7"/>
        <v>0</v>
      </c>
      <c r="S22" s="117"/>
    </row>
    <row r="23" spans="1:19" ht="23.25" customHeight="1">
      <c r="A23" s="63"/>
      <c r="B23" s="63"/>
      <c r="C23" s="70"/>
      <c r="D23" s="70"/>
      <c r="E23" s="118">
        <f t="shared" si="6"/>
        <v>0</v>
      </c>
      <c r="F23" s="65"/>
      <c r="G23" s="68"/>
      <c r="H23" s="132"/>
      <c r="I23" s="68"/>
      <c r="J23" s="119">
        <f t="shared" si="0"/>
        <v>0</v>
      </c>
      <c r="K23" s="66"/>
      <c r="L23" s="65"/>
      <c r="M23" s="65"/>
      <c r="N23" s="63"/>
      <c r="O23" s="132"/>
      <c r="P23" s="65"/>
      <c r="Q23" s="119">
        <f t="shared" si="1"/>
        <v>0</v>
      </c>
      <c r="R23" s="119">
        <f t="shared" si="7"/>
        <v>0</v>
      </c>
      <c r="S23" s="117"/>
    </row>
    <row r="24" spans="1:19" ht="23.25" customHeight="1">
      <c r="A24" s="63"/>
      <c r="B24" s="63"/>
      <c r="C24" s="70"/>
      <c r="D24" s="70"/>
      <c r="E24" s="118">
        <f t="shared" si="6"/>
        <v>0</v>
      </c>
      <c r="F24" s="65"/>
      <c r="G24" s="68"/>
      <c r="H24" s="132"/>
      <c r="I24" s="68"/>
      <c r="J24" s="119">
        <f t="shared" si="0"/>
        <v>0</v>
      </c>
      <c r="K24" s="66"/>
      <c r="L24" s="65"/>
      <c r="M24" s="65"/>
      <c r="N24" s="63"/>
      <c r="O24" s="132"/>
      <c r="P24" s="65"/>
      <c r="Q24" s="119">
        <f t="shared" si="1"/>
        <v>0</v>
      </c>
      <c r="R24" s="119">
        <f t="shared" si="7"/>
        <v>0</v>
      </c>
      <c r="S24" s="117"/>
    </row>
    <row r="25" spans="1:19" ht="23.25" customHeight="1">
      <c r="A25" s="63"/>
      <c r="B25" s="63"/>
      <c r="C25" s="70"/>
      <c r="D25" s="70"/>
      <c r="E25" s="118">
        <f t="shared" si="5"/>
        <v>0</v>
      </c>
      <c r="F25" s="65"/>
      <c r="G25" s="68"/>
      <c r="H25" s="132"/>
      <c r="I25" s="68"/>
      <c r="J25" s="119">
        <f t="shared" si="0"/>
        <v>0</v>
      </c>
      <c r="K25" s="66"/>
      <c r="L25" s="65"/>
      <c r="M25" s="65"/>
      <c r="N25" s="63"/>
      <c r="O25" s="132"/>
      <c r="P25" s="65"/>
      <c r="Q25" s="119">
        <f t="shared" si="1"/>
        <v>0</v>
      </c>
      <c r="R25" s="119">
        <f t="shared" si="2"/>
        <v>0</v>
      </c>
      <c r="S25" s="117"/>
    </row>
    <row r="26" spans="1:19" ht="23.25" customHeight="1">
      <c r="A26" s="67"/>
      <c r="B26" s="67"/>
      <c r="C26" s="71"/>
      <c r="D26" s="71"/>
      <c r="E26" s="118">
        <f t="shared" si="5"/>
        <v>0</v>
      </c>
      <c r="F26" s="65"/>
      <c r="G26" s="69"/>
      <c r="H26" s="133"/>
      <c r="I26" s="68"/>
      <c r="J26" s="119">
        <f t="shared" si="0"/>
        <v>0</v>
      </c>
      <c r="K26" s="66"/>
      <c r="L26" s="65"/>
      <c r="M26" s="65"/>
      <c r="N26" s="67"/>
      <c r="O26" s="133"/>
      <c r="P26" s="65"/>
      <c r="Q26" s="119">
        <f t="shared" si="1"/>
        <v>0</v>
      </c>
      <c r="R26" s="119">
        <f t="shared" si="2"/>
        <v>0</v>
      </c>
      <c r="S26" s="117"/>
    </row>
    <row r="27" spans="1:19" ht="23.25" customHeight="1">
      <c r="Q27" s="8" t="s">
        <v>101</v>
      </c>
      <c r="R27" s="169">
        <f>SUM(R7:R26)</f>
        <v>1020</v>
      </c>
      <c r="S27" t="s">
        <v>231</v>
      </c>
    </row>
    <row r="28" spans="1:19" ht="20.25" customHeight="1">
      <c r="N28" s="166">
        <f>R27</f>
        <v>1020</v>
      </c>
      <c r="O28" t="s">
        <v>232</v>
      </c>
      <c r="P28" s="167">
        <f>'入力用_1エネルギー使用状況(使用量)'!U26</f>
        <v>8.6400000000000001E-3</v>
      </c>
      <c r="Q28" t="s">
        <v>233</v>
      </c>
      <c r="R28" s="168">
        <f>N28*P28</f>
        <v>8.8127999999999993</v>
      </c>
      <c r="S28" t="s">
        <v>28</v>
      </c>
    </row>
    <row r="29" spans="1:19" ht="20.25" customHeight="1">
      <c r="N29" s="166"/>
      <c r="P29" s="167"/>
      <c r="R29" s="168"/>
    </row>
    <row r="30" spans="1:19" ht="20.25" customHeight="1">
      <c r="C30" t="s">
        <v>81</v>
      </c>
      <c r="D30" t="s">
        <v>82</v>
      </c>
    </row>
    <row r="31" spans="1:19" ht="20.25" customHeight="1"/>
    <row r="32" spans="1:19" ht="20.25" customHeight="1"/>
    <row r="34" spans="32:32" ht="20.25" customHeight="1"/>
    <row r="44" spans="32:32" ht="19.5" customHeight="1"/>
    <row r="45" spans="32:32" ht="19.5" customHeight="1"/>
    <row r="46" spans="32:32" ht="19.5" customHeight="1"/>
    <row r="47" spans="32:32" ht="19.5" customHeight="1"/>
    <row r="48" spans="32:32" ht="19.5" customHeight="1">
      <c r="AF48" s="11"/>
    </row>
    <row r="49" spans="32:32" ht="19.5" customHeight="1">
      <c r="AF49" s="11"/>
    </row>
    <row r="50" spans="32:32" ht="19.5" customHeight="1"/>
    <row r="51" spans="32:32" ht="19.5" customHeight="1"/>
    <row r="52" spans="32:32" ht="19.5" customHeight="1"/>
  </sheetData>
  <mergeCells count="10">
    <mergeCell ref="G3:K3"/>
    <mergeCell ref="G2:K2"/>
    <mergeCell ref="G1:K1"/>
    <mergeCell ref="S5:S6"/>
    <mergeCell ref="A5:A6"/>
    <mergeCell ref="R5:R6"/>
    <mergeCell ref="C5:D5"/>
    <mergeCell ref="F5:J5"/>
    <mergeCell ref="K5:Q5"/>
    <mergeCell ref="B5:B6"/>
  </mergeCells>
  <phoneticPr fontId="3"/>
  <pageMargins left="0.70866141732283472" right="0.39370078740157483" top="0.74803149606299213" bottom="0.35433070866141736" header="0.31496062992125984" footer="0.31496062992125984"/>
  <pageSetup paperSize="9" scale="63" orientation="landscape" r:id="rId1"/>
  <headerFooter>
    <oddFooter>&amp;C５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6</xdr:row>
                    <xdr:rowOff>0</xdr:rowOff>
                  </from>
                  <to>
                    <xdr:col>6</xdr:col>
                    <xdr:colOff>15240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15240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Fill="0" autoLine="0" autoPict="0">
                <anchor moveWithCells="1"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15240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7" name="Check Box 6">
              <controlPr defaultSize="0" autoFill="0" autoLine="0" autoPict="0">
                <anchor moveWithCells="1">
                  <from>
                    <xdr:col>6</xdr:col>
                    <xdr:colOff>0</xdr:colOff>
                    <xdr:row>7</xdr:row>
                    <xdr:rowOff>0</xdr:rowOff>
                  </from>
                  <to>
                    <xdr:col>6</xdr:col>
                    <xdr:colOff>22860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8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7</xdr:row>
                    <xdr:rowOff>0</xdr:rowOff>
                  </from>
                  <to>
                    <xdr:col>0</xdr:col>
                    <xdr:colOff>22860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9" name="Check Box 8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0" name="Check Box 9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6</xdr:col>
                    <xdr:colOff>22860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1" name="Check Box 10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0</xdr:rowOff>
                  </from>
                  <to>
                    <xdr:col>0</xdr:col>
                    <xdr:colOff>22860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2" name="Check Box 11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3" name="Check Box 12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6</xdr:col>
                    <xdr:colOff>22860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4" name="Check Box 13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0</xdr:rowOff>
                  </from>
                  <to>
                    <xdr:col>0</xdr:col>
                    <xdr:colOff>22860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5" name="Check Box 14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6" name="Check Box 15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6</xdr:col>
                    <xdr:colOff>22860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7" name="Check Box 16">
              <controlPr defaultSize="0" autoFill="0" autoLine="0" autoPict="0">
                <anchor moveWithCells="1">
                  <from>
                    <xdr:col>0</xdr:col>
                    <xdr:colOff>0</xdr:colOff>
                    <xdr:row>8</xdr:row>
                    <xdr:rowOff>0</xdr:rowOff>
                  </from>
                  <to>
                    <xdr:col>0</xdr:col>
                    <xdr:colOff>22860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8" name="Check Box 17">
              <controlPr defaultSize="0" autoFill="0" autoLine="0" autoPict="0">
                <anchor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0</xdr:colOff>
                    <xdr:row>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19" name="Check Box 3">
              <controlPr defaultSize="0" autoFill="0" autoLine="0" autoPict="0">
                <anchor moveWithCells="1">
                  <from>
                    <xdr:col>13</xdr:col>
                    <xdr:colOff>0</xdr:colOff>
                    <xdr:row>6</xdr:row>
                    <xdr:rowOff>0</xdr:rowOff>
                  </from>
                  <to>
                    <xdr:col>13</xdr:col>
                    <xdr:colOff>15240</xdr:colOff>
                    <xdr:row>6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Fill="0" autoLine="0" autoPict="0">
                <anchor moveWithCells="1">
                  <from>
                    <xdr:col>13</xdr:col>
                    <xdr:colOff>0</xdr:colOff>
                    <xdr:row>7</xdr:row>
                    <xdr:rowOff>0</xdr:rowOff>
                  </from>
                  <to>
                    <xdr:col>13</xdr:col>
                    <xdr:colOff>22860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13</xdr:col>
                    <xdr:colOff>22860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13</xdr:col>
                    <xdr:colOff>22860</xdr:colOff>
                    <xdr:row>8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0</xdr:rowOff>
                  </from>
                  <to>
                    <xdr:col>13</xdr:col>
                    <xdr:colOff>22860</xdr:colOff>
                    <xdr:row>8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986A3-DD76-40E0-9881-393F9F077B91}">
  <dimension ref="A1:F40"/>
  <sheetViews>
    <sheetView zoomScaleNormal="100" workbookViewId="0">
      <selection activeCell="I9" sqref="I9"/>
    </sheetView>
  </sheetViews>
  <sheetFormatPr defaultRowHeight="18"/>
  <cols>
    <col min="1" max="1" width="4.09765625" customWidth="1"/>
    <col min="2" max="2" width="5.19921875" customWidth="1"/>
    <col min="3" max="3" width="6.69921875" customWidth="1"/>
    <col min="4" max="4" width="22.19921875" customWidth="1"/>
    <col min="5" max="6" width="13.5" customWidth="1"/>
  </cols>
  <sheetData>
    <row r="1" spans="1:6">
      <c r="A1" t="s">
        <v>300</v>
      </c>
    </row>
    <row r="2" spans="1:6" ht="17.55" customHeight="1" thickBot="1">
      <c r="A2" t="s">
        <v>347</v>
      </c>
    </row>
    <row r="3" spans="1:6" ht="16.2" customHeight="1" thickBot="1">
      <c r="A3" s="324" t="s">
        <v>303</v>
      </c>
      <c r="B3" s="325"/>
      <c r="C3" s="325"/>
      <c r="D3" s="326"/>
      <c r="E3" s="333" t="s">
        <v>301</v>
      </c>
      <c r="F3" s="334"/>
    </row>
    <row r="4" spans="1:6" ht="16.2" customHeight="1">
      <c r="A4" s="327"/>
      <c r="B4" s="328"/>
      <c r="C4" s="328"/>
      <c r="D4" s="329"/>
      <c r="E4" s="335" t="s">
        <v>304</v>
      </c>
      <c r="F4" s="335" t="s">
        <v>305</v>
      </c>
    </row>
    <row r="5" spans="1:6" ht="16.2" customHeight="1" thickBot="1">
      <c r="A5" s="330"/>
      <c r="B5" s="331"/>
      <c r="C5" s="331"/>
      <c r="D5" s="332"/>
      <c r="E5" s="336"/>
      <c r="F5" s="336"/>
    </row>
    <row r="6" spans="1:6" ht="16.2" customHeight="1" thickBot="1">
      <c r="A6" s="337" t="s">
        <v>306</v>
      </c>
      <c r="B6" s="340" t="s">
        <v>307</v>
      </c>
      <c r="C6" s="341"/>
      <c r="D6" s="342"/>
      <c r="E6" s="170">
        <v>38.299999999999997</v>
      </c>
      <c r="F6" s="170" t="s">
        <v>308</v>
      </c>
    </row>
    <row r="7" spans="1:6" ht="16.2" customHeight="1" thickBot="1">
      <c r="A7" s="338"/>
      <c r="B7" s="340" t="s">
        <v>309</v>
      </c>
      <c r="C7" s="341"/>
      <c r="D7" s="342"/>
      <c r="E7" s="170">
        <v>34.799999999999997</v>
      </c>
      <c r="F7" s="170" t="s">
        <v>308</v>
      </c>
    </row>
    <row r="8" spans="1:6" ht="16.2" customHeight="1" thickBot="1">
      <c r="A8" s="338"/>
      <c r="B8" s="340" t="s">
        <v>186</v>
      </c>
      <c r="C8" s="341"/>
      <c r="D8" s="342"/>
      <c r="E8" s="170">
        <v>33.4</v>
      </c>
      <c r="F8" s="170" t="s">
        <v>308</v>
      </c>
    </row>
    <row r="9" spans="1:6" ht="16.2" customHeight="1" thickBot="1">
      <c r="A9" s="338"/>
      <c r="B9" s="340" t="s">
        <v>310</v>
      </c>
      <c r="C9" s="341"/>
      <c r="D9" s="342"/>
      <c r="E9" s="170">
        <v>33.299999999999997</v>
      </c>
      <c r="F9" s="170" t="s">
        <v>308</v>
      </c>
    </row>
    <row r="10" spans="1:6" ht="16.2" customHeight="1" thickBot="1">
      <c r="A10" s="338"/>
      <c r="B10" s="340" t="s">
        <v>311</v>
      </c>
      <c r="C10" s="341"/>
      <c r="D10" s="342"/>
      <c r="E10" s="170">
        <v>36.5</v>
      </c>
      <c r="F10" s="170" t="s">
        <v>308</v>
      </c>
    </row>
    <row r="11" spans="1:6" ht="16.2" customHeight="1" thickBot="1">
      <c r="A11" s="338"/>
      <c r="B11" s="340" t="s">
        <v>312</v>
      </c>
      <c r="C11" s="341"/>
      <c r="D11" s="342"/>
      <c r="E11" s="170">
        <v>38</v>
      </c>
      <c r="F11" s="170" t="s">
        <v>308</v>
      </c>
    </row>
    <row r="12" spans="1:6" ht="16.2" customHeight="1" thickBot="1">
      <c r="A12" s="338"/>
      <c r="B12" s="343" t="s">
        <v>313</v>
      </c>
      <c r="C12" s="344"/>
      <c r="D12" s="345"/>
      <c r="E12" s="170">
        <v>38.9</v>
      </c>
      <c r="F12" s="170" t="s">
        <v>308</v>
      </c>
    </row>
    <row r="13" spans="1:6" ht="16.2" customHeight="1" thickBot="1">
      <c r="A13" s="338"/>
      <c r="B13" s="343" t="s">
        <v>314</v>
      </c>
      <c r="C13" s="344"/>
      <c r="D13" s="345"/>
      <c r="E13" s="170">
        <v>41.8</v>
      </c>
      <c r="F13" s="170" t="s">
        <v>308</v>
      </c>
    </row>
    <row r="14" spans="1:6" ht="16.2" customHeight="1" thickBot="1">
      <c r="A14" s="338"/>
      <c r="B14" s="340" t="s">
        <v>315</v>
      </c>
      <c r="C14" s="341"/>
      <c r="D14" s="342"/>
      <c r="E14" s="170">
        <v>40</v>
      </c>
      <c r="F14" s="170" t="s">
        <v>316</v>
      </c>
    </row>
    <row r="15" spans="1:6" ht="16.2" customHeight="1" thickBot="1">
      <c r="A15" s="338"/>
      <c r="B15" s="340" t="s">
        <v>317</v>
      </c>
      <c r="C15" s="341"/>
      <c r="D15" s="342"/>
      <c r="E15" s="170">
        <v>34.1</v>
      </c>
      <c r="F15" s="170" t="s">
        <v>316</v>
      </c>
    </row>
    <row r="16" spans="1:6" ht="16.2" customHeight="1" thickBot="1">
      <c r="A16" s="338"/>
      <c r="B16" s="355" t="s">
        <v>318</v>
      </c>
      <c r="C16" s="356"/>
      <c r="D16" s="171" t="s">
        <v>319</v>
      </c>
      <c r="E16" s="170">
        <v>50.1</v>
      </c>
      <c r="F16" s="170" t="s">
        <v>316</v>
      </c>
    </row>
    <row r="17" spans="1:6" ht="16.2" customHeight="1" thickBot="1">
      <c r="A17" s="338"/>
      <c r="B17" s="357"/>
      <c r="C17" s="358"/>
      <c r="D17" s="171" t="s">
        <v>320</v>
      </c>
      <c r="E17" s="170">
        <v>46.1</v>
      </c>
      <c r="F17" s="170" t="s">
        <v>321</v>
      </c>
    </row>
    <row r="18" spans="1:6" ht="16.2" customHeight="1" thickBot="1">
      <c r="A18" s="338"/>
      <c r="B18" s="353" t="s">
        <v>322</v>
      </c>
      <c r="C18" s="354"/>
      <c r="D18" s="171" t="s">
        <v>324</v>
      </c>
      <c r="E18" s="170">
        <v>54.7</v>
      </c>
      <c r="F18" s="170" t="s">
        <v>316</v>
      </c>
    </row>
    <row r="19" spans="1:6" ht="16.2" customHeight="1" thickBot="1">
      <c r="A19" s="338"/>
      <c r="B19" s="351" t="s">
        <v>323</v>
      </c>
      <c r="C19" s="352"/>
      <c r="D19" s="171" t="s">
        <v>325</v>
      </c>
      <c r="E19" s="170">
        <v>38.4</v>
      </c>
      <c r="F19" s="170" t="s">
        <v>321</v>
      </c>
    </row>
    <row r="20" spans="1:6" ht="16.2" customHeight="1" thickBot="1">
      <c r="A20" s="338"/>
      <c r="B20" s="340" t="s">
        <v>326</v>
      </c>
      <c r="C20" s="341"/>
      <c r="D20" s="342"/>
      <c r="E20" s="170">
        <v>28.7</v>
      </c>
      <c r="F20" s="170" t="s">
        <v>316</v>
      </c>
    </row>
    <row r="21" spans="1:6" ht="16.2" customHeight="1" thickBot="1">
      <c r="A21" s="338"/>
      <c r="B21" s="359" t="s">
        <v>327</v>
      </c>
      <c r="C21" s="360"/>
      <c r="D21" s="361"/>
      <c r="E21" s="170">
        <v>28.9</v>
      </c>
      <c r="F21" s="170" t="s">
        <v>316</v>
      </c>
    </row>
    <row r="22" spans="1:6" ht="16.2" customHeight="1" thickBot="1">
      <c r="A22" s="338"/>
      <c r="B22" s="359" t="s">
        <v>328</v>
      </c>
      <c r="C22" s="360"/>
      <c r="D22" s="361"/>
      <c r="E22" s="170">
        <v>28.3</v>
      </c>
      <c r="F22" s="170" t="s">
        <v>316</v>
      </c>
    </row>
    <row r="23" spans="1:6" ht="16.2" customHeight="1" thickBot="1">
      <c r="A23" s="338"/>
      <c r="B23" s="359" t="s">
        <v>329</v>
      </c>
      <c r="C23" s="360"/>
      <c r="D23" s="361"/>
      <c r="E23" s="170">
        <v>26.1</v>
      </c>
      <c r="F23" s="170" t="s">
        <v>316</v>
      </c>
    </row>
    <row r="24" spans="1:6" ht="16.2" customHeight="1" thickBot="1">
      <c r="A24" s="338"/>
      <c r="B24" s="359" t="s">
        <v>330</v>
      </c>
      <c r="C24" s="360"/>
      <c r="D24" s="361"/>
      <c r="E24" s="170">
        <v>24.2</v>
      </c>
      <c r="F24" s="170" t="s">
        <v>316</v>
      </c>
    </row>
    <row r="25" spans="1:6" ht="16.2" customHeight="1" thickBot="1">
      <c r="A25" s="338"/>
      <c r="B25" s="359" t="s">
        <v>331</v>
      </c>
      <c r="C25" s="360"/>
      <c r="D25" s="361"/>
      <c r="E25" s="170">
        <v>27.8</v>
      </c>
      <c r="F25" s="170" t="s">
        <v>316</v>
      </c>
    </row>
    <row r="26" spans="1:6" ht="16.2" customHeight="1" thickBot="1">
      <c r="A26" s="338"/>
      <c r="B26" s="340" t="s">
        <v>332</v>
      </c>
      <c r="C26" s="341"/>
      <c r="D26" s="342"/>
      <c r="E26" s="170">
        <v>29</v>
      </c>
      <c r="F26" s="170" t="s">
        <v>316</v>
      </c>
    </row>
    <row r="27" spans="1:6" ht="16.2" customHeight="1" thickBot="1">
      <c r="A27" s="338"/>
      <c r="B27" s="340" t="s">
        <v>333</v>
      </c>
      <c r="C27" s="341"/>
      <c r="D27" s="342"/>
      <c r="E27" s="170">
        <v>37.299999999999997</v>
      </c>
      <c r="F27" s="170" t="s">
        <v>316</v>
      </c>
    </row>
    <row r="28" spans="1:6" ht="16.2" customHeight="1" thickBot="1">
      <c r="A28" s="338"/>
      <c r="B28" s="340" t="s">
        <v>334</v>
      </c>
      <c r="C28" s="341"/>
      <c r="D28" s="342"/>
      <c r="E28" s="170">
        <v>18.399999999999999</v>
      </c>
      <c r="F28" s="170" t="s">
        <v>321</v>
      </c>
    </row>
    <row r="29" spans="1:6" ht="16.2" customHeight="1" thickBot="1">
      <c r="A29" s="338"/>
      <c r="B29" s="340" t="s">
        <v>335</v>
      </c>
      <c r="C29" s="341"/>
      <c r="D29" s="342"/>
      <c r="E29" s="170">
        <v>3.23</v>
      </c>
      <c r="F29" s="170" t="s">
        <v>321</v>
      </c>
    </row>
    <row r="30" spans="1:6" ht="16.2" customHeight="1" thickBot="1">
      <c r="A30" s="338"/>
      <c r="B30" s="340" t="s">
        <v>336</v>
      </c>
      <c r="C30" s="341"/>
      <c r="D30" s="342"/>
      <c r="E30" s="170">
        <v>3.45</v>
      </c>
      <c r="F30" s="170" t="s">
        <v>321</v>
      </c>
    </row>
    <row r="31" spans="1:6" ht="16.2" customHeight="1" thickBot="1">
      <c r="A31" s="338"/>
      <c r="B31" s="340" t="s">
        <v>337</v>
      </c>
      <c r="C31" s="341"/>
      <c r="D31" s="342"/>
      <c r="E31" s="170">
        <v>7.53</v>
      </c>
      <c r="F31" s="170" t="s">
        <v>321</v>
      </c>
    </row>
    <row r="32" spans="1:6" ht="16.2" customHeight="1" thickBot="1">
      <c r="A32" s="338"/>
      <c r="B32" s="349" t="s">
        <v>338</v>
      </c>
      <c r="C32" s="350"/>
      <c r="D32" s="171" t="s">
        <v>339</v>
      </c>
      <c r="E32" s="170">
        <v>45</v>
      </c>
      <c r="F32" s="170" t="s">
        <v>321</v>
      </c>
    </row>
    <row r="33" spans="1:6" ht="16.2" customHeight="1" thickBot="1">
      <c r="A33" s="338"/>
      <c r="B33" s="340" t="s">
        <v>340</v>
      </c>
      <c r="C33" s="341"/>
      <c r="D33" s="342"/>
      <c r="E33" s="170">
        <v>1.17</v>
      </c>
      <c r="F33" s="170" t="s">
        <v>341</v>
      </c>
    </row>
    <row r="34" spans="1:6" ht="16.2" customHeight="1" thickBot="1">
      <c r="A34" s="338"/>
      <c r="B34" s="340" t="s">
        <v>342</v>
      </c>
      <c r="C34" s="341"/>
      <c r="D34" s="342"/>
      <c r="E34" s="170">
        <v>1.19</v>
      </c>
      <c r="F34" s="170" t="s">
        <v>341</v>
      </c>
    </row>
    <row r="35" spans="1:6" ht="16.2" customHeight="1" thickBot="1">
      <c r="A35" s="338"/>
      <c r="B35" s="340" t="s">
        <v>343</v>
      </c>
      <c r="C35" s="341"/>
      <c r="D35" s="342"/>
      <c r="E35" s="170">
        <v>1.19</v>
      </c>
      <c r="F35" s="170" t="s">
        <v>341</v>
      </c>
    </row>
    <row r="36" spans="1:6" ht="16.2" customHeight="1" thickBot="1">
      <c r="A36" s="339"/>
      <c r="B36" s="340" t="s">
        <v>344</v>
      </c>
      <c r="C36" s="341"/>
      <c r="D36" s="342"/>
      <c r="E36" s="170">
        <v>1.19</v>
      </c>
      <c r="F36" s="170" t="s">
        <v>341</v>
      </c>
    </row>
    <row r="37" spans="1:6" ht="16.2" customHeight="1" thickBot="1">
      <c r="A37" s="346" t="s">
        <v>345</v>
      </c>
      <c r="B37" s="347"/>
      <c r="C37" s="347"/>
      <c r="D37" s="348"/>
      <c r="E37" s="170">
        <v>8.64</v>
      </c>
      <c r="F37" s="170" t="s">
        <v>346</v>
      </c>
    </row>
    <row r="38" spans="1:6" ht="16.2" customHeight="1">
      <c r="A38" s="172"/>
      <c r="B38" s="172"/>
      <c r="C38" s="172"/>
      <c r="D38" s="172"/>
      <c r="E38" s="173"/>
      <c r="F38" s="173"/>
    </row>
    <row r="39" spans="1:6" ht="16.2" customHeight="1">
      <c r="A39" t="s">
        <v>348</v>
      </c>
      <c r="B39" s="172"/>
      <c r="C39" s="172"/>
      <c r="D39" s="172"/>
      <c r="E39" s="173"/>
      <c r="F39" s="173"/>
    </row>
    <row r="40" spans="1:6">
      <c r="B40" t="s">
        <v>349</v>
      </c>
    </row>
  </sheetData>
  <mergeCells count="36">
    <mergeCell ref="B19:C19"/>
    <mergeCell ref="B18:C18"/>
    <mergeCell ref="B16:C17"/>
    <mergeCell ref="B33:D33"/>
    <mergeCell ref="B34:D34"/>
    <mergeCell ref="B20:D20"/>
    <mergeCell ref="B21:D21"/>
    <mergeCell ref="B22:D22"/>
    <mergeCell ref="B23:D23"/>
    <mergeCell ref="B24:D24"/>
    <mergeCell ref="B25:D25"/>
    <mergeCell ref="B36:D36"/>
    <mergeCell ref="A37:D37"/>
    <mergeCell ref="B32:C32"/>
    <mergeCell ref="B26:D26"/>
    <mergeCell ref="B27:D27"/>
    <mergeCell ref="B28:D28"/>
    <mergeCell ref="B29:D29"/>
    <mergeCell ref="B30:D30"/>
    <mergeCell ref="B31:D31"/>
    <mergeCell ref="A3:D5"/>
    <mergeCell ref="E3:F3"/>
    <mergeCell ref="E4:E5"/>
    <mergeCell ref="F4:F5"/>
    <mergeCell ref="A6:A36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35:D35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1D6C2-0F84-4959-B21B-C5920053AD7D}">
  <sheetPr>
    <tabColor rgb="FF00B0F0"/>
  </sheetPr>
  <dimension ref="A1:Z64"/>
  <sheetViews>
    <sheetView view="pageBreakPreview" zoomScaleNormal="130" zoomScaleSheetLayoutView="100" workbookViewId="0">
      <selection activeCell="S6" sqref="S6"/>
    </sheetView>
  </sheetViews>
  <sheetFormatPr defaultRowHeight="18"/>
  <cols>
    <col min="1" max="1" width="2.296875" customWidth="1"/>
    <col min="2" max="2" width="3.09765625" customWidth="1"/>
    <col min="3" max="3" width="4.19921875" customWidth="1"/>
    <col min="4" max="15" width="6.296875" customWidth="1"/>
    <col min="16" max="16" width="3.59765625" customWidth="1"/>
    <col min="17" max="17" width="11.19921875" customWidth="1"/>
    <col min="18" max="18" width="5.5" customWidth="1"/>
    <col min="19" max="19" width="11.59765625" customWidth="1"/>
    <col min="20" max="20" width="9.5" customWidth="1"/>
    <col min="21" max="21" width="16.69921875" customWidth="1"/>
    <col min="22" max="22" width="18.19921875" customWidth="1"/>
    <col min="23" max="23" width="11.59765625" customWidth="1"/>
    <col min="24" max="24" width="21.296875" customWidth="1"/>
    <col min="25" max="25" width="11.59765625" bestFit="1" customWidth="1"/>
  </cols>
  <sheetData>
    <row r="1" spans="1:26">
      <c r="A1" s="72" t="s">
        <v>81</v>
      </c>
      <c r="B1" s="72" t="s">
        <v>83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26" ht="19.95" customHeight="1">
      <c r="A2" s="23" t="s">
        <v>34</v>
      </c>
      <c r="B2" s="24" t="s">
        <v>33</v>
      </c>
      <c r="C2" s="25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Q2" s="155" t="s">
        <v>212</v>
      </c>
    </row>
    <row r="3" spans="1:26" ht="19.95" customHeight="1">
      <c r="A3" s="19"/>
      <c r="B3" s="18" t="s">
        <v>35</v>
      </c>
      <c r="C3" s="17" t="s">
        <v>116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9"/>
      <c r="P3" s="9"/>
      <c r="Q3" s="162" t="s">
        <v>213</v>
      </c>
    </row>
    <row r="4" spans="1:26" ht="26.4">
      <c r="A4" s="19"/>
      <c r="B4" s="18" t="s">
        <v>35</v>
      </c>
      <c r="C4" s="17" t="s">
        <v>36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73"/>
      <c r="P4" s="73"/>
      <c r="Q4" s="73"/>
      <c r="R4" s="73"/>
      <c r="S4" s="73"/>
      <c r="T4" s="73"/>
    </row>
    <row r="5" spans="1:26" ht="13.2" customHeight="1">
      <c r="A5" s="19"/>
      <c r="B5" s="18"/>
      <c r="C5" s="20"/>
      <c r="D5" s="17" t="s">
        <v>38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74"/>
      <c r="P5" s="74"/>
      <c r="Q5" s="74"/>
      <c r="R5" s="74"/>
      <c r="S5" s="74"/>
      <c r="T5" s="74"/>
    </row>
    <row r="6" spans="1:26" ht="13.2" customHeight="1">
      <c r="A6" s="19"/>
      <c r="B6" s="18"/>
      <c r="C6" s="21"/>
      <c r="D6" s="17" t="s">
        <v>39</v>
      </c>
      <c r="E6" s="17"/>
      <c r="F6" s="17"/>
      <c r="G6" s="17"/>
      <c r="H6" s="17"/>
      <c r="I6" s="17"/>
      <c r="J6" s="17"/>
      <c r="K6" s="17"/>
      <c r="L6" s="17"/>
      <c r="M6" s="17"/>
      <c r="N6" s="17"/>
      <c r="O6" s="75"/>
      <c r="P6" s="75"/>
      <c r="Q6" s="75"/>
      <c r="R6" s="75"/>
      <c r="S6" s="75"/>
    </row>
    <row r="7" spans="1:26" ht="13.2" customHeight="1">
      <c r="A7" s="19"/>
      <c r="B7" s="18"/>
      <c r="C7" s="22"/>
      <c r="D7" s="17" t="s">
        <v>40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0"/>
      <c r="P7" s="10"/>
    </row>
    <row r="8" spans="1:26" ht="19.95" customHeight="1">
      <c r="A8" s="19"/>
      <c r="B8" s="18"/>
      <c r="C8" s="26"/>
      <c r="D8" s="17" t="s">
        <v>41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0"/>
      <c r="P8" s="10"/>
    </row>
    <row r="9" spans="1:26" ht="13.5" customHeigh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6" ht="18.75" customHeight="1">
      <c r="A10" s="11"/>
      <c r="B10" s="249" t="s">
        <v>84</v>
      </c>
      <c r="C10" s="250"/>
      <c r="D10" s="243" t="s">
        <v>85</v>
      </c>
      <c r="E10" s="255"/>
      <c r="F10" s="243" t="s">
        <v>86</v>
      </c>
      <c r="G10" s="244"/>
      <c r="H10" s="243" t="s">
        <v>87</v>
      </c>
      <c r="I10" s="244"/>
      <c r="J10" s="237" t="s">
        <v>2</v>
      </c>
      <c r="K10" s="79" t="s">
        <v>88</v>
      </c>
      <c r="L10" s="240" t="s">
        <v>89</v>
      </c>
      <c r="M10" s="241"/>
      <c r="N10" s="242"/>
      <c r="O10" s="227" t="s">
        <v>3</v>
      </c>
      <c r="P10" s="76"/>
      <c r="Q10" s="77"/>
      <c r="R10" s="78"/>
      <c r="S10" s="11"/>
    </row>
    <row r="11" spans="1:26" ht="18.75" customHeight="1">
      <c r="A11" s="11"/>
      <c r="B11" s="251"/>
      <c r="C11" s="252"/>
      <c r="D11" s="230" t="s">
        <v>4</v>
      </c>
      <c r="E11" s="230" t="s">
        <v>90</v>
      </c>
      <c r="F11" s="230" t="s">
        <v>4</v>
      </c>
      <c r="G11" s="230" t="s">
        <v>90</v>
      </c>
      <c r="H11" s="230" t="s">
        <v>5</v>
      </c>
      <c r="I11" s="230" t="s">
        <v>6</v>
      </c>
      <c r="J11" s="238"/>
      <c r="K11" s="233" t="s">
        <v>94</v>
      </c>
      <c r="L11" s="235" t="s">
        <v>186</v>
      </c>
      <c r="M11" s="235" t="s">
        <v>15</v>
      </c>
      <c r="N11" s="235" t="s">
        <v>16</v>
      </c>
      <c r="O11" s="228"/>
      <c r="P11" s="76"/>
      <c r="Q11" s="77"/>
      <c r="R11" s="11"/>
      <c r="S11" s="11"/>
    </row>
    <row r="12" spans="1:26" ht="23.25" customHeight="1">
      <c r="A12" s="11"/>
      <c r="B12" s="253"/>
      <c r="C12" s="254"/>
      <c r="D12" s="231"/>
      <c r="E12" s="231"/>
      <c r="F12" s="231"/>
      <c r="G12" s="231"/>
      <c r="H12" s="231"/>
      <c r="I12" s="231"/>
      <c r="J12" s="239"/>
      <c r="K12" s="234"/>
      <c r="L12" s="236"/>
      <c r="M12" s="236"/>
      <c r="N12" s="236"/>
      <c r="O12" s="229"/>
      <c r="P12" s="11"/>
      <c r="Q12" s="11"/>
      <c r="R12" s="11"/>
      <c r="S12" s="11"/>
      <c r="T12" s="11"/>
      <c r="U12" s="80"/>
    </row>
    <row r="13" spans="1:26" ht="13.5" customHeight="1">
      <c r="A13" s="10"/>
      <c r="B13" s="81" t="s">
        <v>7</v>
      </c>
      <c r="C13" s="81" t="s">
        <v>8</v>
      </c>
      <c r="D13" s="81" t="s">
        <v>9</v>
      </c>
      <c r="E13" s="81" t="s">
        <v>10</v>
      </c>
      <c r="F13" s="81" t="s">
        <v>9</v>
      </c>
      <c r="G13" s="81" t="s">
        <v>10</v>
      </c>
      <c r="H13" s="81" t="s">
        <v>9</v>
      </c>
      <c r="I13" s="81" t="s">
        <v>9</v>
      </c>
      <c r="J13" s="81" t="s">
        <v>9</v>
      </c>
      <c r="K13" s="82" t="str">
        <f>IF(K11="","",VLOOKUP(K11,$S$20:$T$25,2,FALSE))</f>
        <v>kg</v>
      </c>
      <c r="L13" s="82" t="str">
        <f>IF(L11="","",VLOOKUP(L11,$S$15:$T$25,2,FALSE))</f>
        <v>L</v>
      </c>
      <c r="M13" s="82" t="str">
        <f>IF(M11="","",VLOOKUP(M11,$S$15:$T$25,2,FALSE))</f>
        <v>L</v>
      </c>
      <c r="N13" s="82" t="str">
        <f>IF(N11="","",VLOOKUP(N11,$S$15:$T$25,2,FALSE))</f>
        <v>L</v>
      </c>
      <c r="O13" s="81" t="s">
        <v>11</v>
      </c>
      <c r="P13" s="10"/>
      <c r="Q13" s="10"/>
      <c r="R13" s="10"/>
      <c r="S13" s="10"/>
      <c r="T13" s="10"/>
      <c r="U13" s="83"/>
      <c r="V13" s="83"/>
      <c r="W13" s="83"/>
      <c r="X13" s="83"/>
      <c r="Y13" s="83"/>
      <c r="Z13" s="84"/>
    </row>
    <row r="14" spans="1:26" ht="16.05" customHeight="1">
      <c r="A14" s="11"/>
      <c r="B14" s="85"/>
      <c r="C14" s="86"/>
      <c r="D14" s="135"/>
      <c r="E14" s="87"/>
      <c r="F14" s="87"/>
      <c r="G14" s="87"/>
      <c r="H14" s="87"/>
      <c r="I14" s="87"/>
      <c r="J14" s="88">
        <f>D14+F14+H14-I14</f>
        <v>0</v>
      </c>
      <c r="K14" s="89"/>
      <c r="L14" s="87"/>
      <c r="M14" s="87"/>
      <c r="N14" s="87"/>
      <c r="O14" s="87"/>
      <c r="P14" s="11"/>
      <c r="Q14" s="11"/>
      <c r="R14" s="11"/>
      <c r="S14" s="90" t="s">
        <v>12</v>
      </c>
      <c r="T14" s="91" t="s">
        <v>13</v>
      </c>
      <c r="U14" s="92" t="s">
        <v>91</v>
      </c>
      <c r="V14" s="93" t="s">
        <v>92</v>
      </c>
    </row>
    <row r="15" spans="1:26" ht="16.05" customHeight="1">
      <c r="A15" s="11"/>
      <c r="B15" s="94" t="str">
        <f t="shared" ref="B15:B25" si="0">IF($B$14="","",IF(C14&gt;C15,$B$14+1,""))</f>
        <v/>
      </c>
      <c r="C15" s="95" t="str">
        <f t="shared" ref="C15:C25" si="1">IF($C$14="","",IF(C14+1&gt;12,MOD(C14+1,12),C14+1))</f>
        <v/>
      </c>
      <c r="D15" s="136"/>
      <c r="E15" s="96"/>
      <c r="F15" s="96"/>
      <c r="G15" s="96"/>
      <c r="H15" s="96"/>
      <c r="I15" s="96"/>
      <c r="J15" s="97">
        <f t="shared" ref="J15:J25" si="2">D15+F15+H15-I15</f>
        <v>0</v>
      </c>
      <c r="K15" s="98"/>
      <c r="L15" s="96"/>
      <c r="M15" s="96"/>
      <c r="N15" s="96"/>
      <c r="O15" s="96"/>
      <c r="P15" s="11"/>
      <c r="Q15" s="11"/>
      <c r="R15" s="11"/>
      <c r="S15" s="90" t="s">
        <v>109</v>
      </c>
      <c r="T15" s="91" t="s">
        <v>110</v>
      </c>
      <c r="U15" s="92">
        <v>0</v>
      </c>
      <c r="V15" s="122">
        <v>0</v>
      </c>
    </row>
    <row r="16" spans="1:26" ht="16.05" customHeight="1">
      <c r="A16" s="11"/>
      <c r="B16" s="94" t="str">
        <f t="shared" si="0"/>
        <v/>
      </c>
      <c r="C16" s="95" t="str">
        <f t="shared" si="1"/>
        <v/>
      </c>
      <c r="D16" s="136"/>
      <c r="E16" s="96"/>
      <c r="F16" s="96"/>
      <c r="G16" s="96"/>
      <c r="H16" s="96"/>
      <c r="I16" s="96"/>
      <c r="J16" s="97">
        <f t="shared" si="2"/>
        <v>0</v>
      </c>
      <c r="K16" s="98"/>
      <c r="L16" s="96"/>
      <c r="M16" s="96"/>
      <c r="N16" s="96"/>
      <c r="O16" s="96"/>
      <c r="P16" s="11"/>
      <c r="Q16" s="11"/>
      <c r="R16" s="11"/>
      <c r="S16" s="99" t="s">
        <v>14</v>
      </c>
      <c r="T16" s="100" t="s">
        <v>93</v>
      </c>
      <c r="U16" s="101">
        <v>3.44E-2</v>
      </c>
      <c r="V16" s="102">
        <f>U16*0.0258</f>
        <v>8.8752000000000004E-4</v>
      </c>
    </row>
    <row r="17" spans="1:22" ht="16.05" customHeight="1">
      <c r="A17" s="11"/>
      <c r="B17" s="94" t="str">
        <f t="shared" si="0"/>
        <v/>
      </c>
      <c r="C17" s="95" t="str">
        <f t="shared" si="1"/>
        <v/>
      </c>
      <c r="D17" s="136"/>
      <c r="E17" s="96"/>
      <c r="F17" s="96"/>
      <c r="G17" s="96"/>
      <c r="H17" s="96"/>
      <c r="I17" s="96"/>
      <c r="J17" s="97">
        <f t="shared" si="2"/>
        <v>0</v>
      </c>
      <c r="K17" s="98"/>
      <c r="L17" s="96"/>
      <c r="M17" s="96"/>
      <c r="N17" s="96"/>
      <c r="O17" s="96"/>
      <c r="P17" s="11"/>
      <c r="Q17" s="11"/>
      <c r="R17" s="11"/>
      <c r="S17" s="99" t="s">
        <v>15</v>
      </c>
      <c r="T17" s="100" t="s">
        <v>93</v>
      </c>
      <c r="U17" s="101">
        <v>3.6499999999999998E-2</v>
      </c>
      <c r="V17" s="102">
        <f t="shared" ref="V17:V26" si="3">U17*0.0258</f>
        <v>9.4169999999999996E-4</v>
      </c>
    </row>
    <row r="18" spans="1:22" ht="16.05" customHeight="1">
      <c r="A18" s="11"/>
      <c r="B18" s="94" t="str">
        <f t="shared" si="0"/>
        <v/>
      </c>
      <c r="C18" s="95" t="str">
        <f t="shared" si="1"/>
        <v/>
      </c>
      <c r="D18" s="136"/>
      <c r="E18" s="96"/>
      <c r="F18" s="96"/>
      <c r="G18" s="96"/>
      <c r="H18" s="96"/>
      <c r="I18" s="96"/>
      <c r="J18" s="97">
        <f t="shared" si="2"/>
        <v>0</v>
      </c>
      <c r="K18" s="98"/>
      <c r="L18" s="96"/>
      <c r="M18" s="96"/>
      <c r="N18" s="96"/>
      <c r="O18" s="96"/>
      <c r="P18" s="11"/>
      <c r="Q18" s="11"/>
      <c r="R18" s="11"/>
      <c r="S18" s="99" t="s">
        <v>16</v>
      </c>
      <c r="T18" s="100" t="s">
        <v>93</v>
      </c>
      <c r="U18" s="101">
        <v>3.7999999999999999E-2</v>
      </c>
      <c r="V18" s="102">
        <f t="shared" si="3"/>
        <v>9.8039999999999998E-4</v>
      </c>
    </row>
    <row r="19" spans="1:22" ht="16.05" customHeight="1">
      <c r="A19" s="11"/>
      <c r="B19" s="94" t="str">
        <f t="shared" si="0"/>
        <v/>
      </c>
      <c r="C19" s="95" t="str">
        <f t="shared" si="1"/>
        <v/>
      </c>
      <c r="D19" s="136"/>
      <c r="E19" s="96"/>
      <c r="F19" s="96"/>
      <c r="G19" s="96"/>
      <c r="H19" s="96"/>
      <c r="I19" s="96"/>
      <c r="J19" s="97">
        <f t="shared" si="2"/>
        <v>0</v>
      </c>
      <c r="K19" s="98"/>
      <c r="L19" s="96"/>
      <c r="M19" s="96"/>
      <c r="N19" s="96"/>
      <c r="O19" s="96"/>
      <c r="P19" s="11"/>
      <c r="Q19" s="11"/>
      <c r="R19" s="11"/>
      <c r="S19" s="99" t="s">
        <v>17</v>
      </c>
      <c r="T19" s="100" t="s">
        <v>93</v>
      </c>
      <c r="U19" s="101">
        <v>3.8899999999999997E-2</v>
      </c>
      <c r="V19" s="102">
        <f t="shared" si="3"/>
        <v>1.00362E-3</v>
      </c>
    </row>
    <row r="20" spans="1:22" ht="16.05" customHeight="1">
      <c r="A20" s="11"/>
      <c r="B20" s="94" t="str">
        <f t="shared" si="0"/>
        <v/>
      </c>
      <c r="C20" s="95" t="str">
        <f t="shared" si="1"/>
        <v/>
      </c>
      <c r="D20" s="136"/>
      <c r="E20" s="96"/>
      <c r="F20" s="96"/>
      <c r="G20" s="96"/>
      <c r="H20" s="96"/>
      <c r="I20" s="96"/>
      <c r="J20" s="97">
        <f t="shared" si="2"/>
        <v>0</v>
      </c>
      <c r="K20" s="98"/>
      <c r="L20" s="96"/>
      <c r="M20" s="96"/>
      <c r="N20" s="96"/>
      <c r="O20" s="96"/>
      <c r="P20" s="11"/>
      <c r="Q20" s="11"/>
      <c r="R20" s="11"/>
      <c r="S20" s="90" t="s">
        <v>109</v>
      </c>
      <c r="T20" s="91" t="s">
        <v>110</v>
      </c>
      <c r="U20" s="92">
        <v>0</v>
      </c>
      <c r="V20" s="122">
        <v>0</v>
      </c>
    </row>
    <row r="21" spans="1:22" ht="16.05" customHeight="1">
      <c r="A21" s="11"/>
      <c r="B21" s="94" t="str">
        <f t="shared" si="0"/>
        <v/>
      </c>
      <c r="C21" s="95" t="str">
        <f t="shared" si="1"/>
        <v/>
      </c>
      <c r="D21" s="136"/>
      <c r="E21" s="96"/>
      <c r="F21" s="96"/>
      <c r="G21" s="96"/>
      <c r="H21" s="96"/>
      <c r="I21" s="96"/>
      <c r="J21" s="97">
        <f t="shared" si="2"/>
        <v>0</v>
      </c>
      <c r="K21" s="98"/>
      <c r="L21" s="96"/>
      <c r="M21" s="96"/>
      <c r="N21" s="96"/>
      <c r="O21" s="96"/>
      <c r="P21" s="11"/>
      <c r="Q21" s="11"/>
      <c r="R21" s="11"/>
      <c r="S21" s="103" t="s">
        <v>94</v>
      </c>
      <c r="T21" s="100" t="s">
        <v>18</v>
      </c>
      <c r="U21" s="101">
        <v>5.0099999999999999E-2</v>
      </c>
      <c r="V21" s="102">
        <f t="shared" si="3"/>
        <v>1.29258E-3</v>
      </c>
    </row>
    <row r="22" spans="1:22" ht="16.05" customHeight="1">
      <c r="A22" s="11"/>
      <c r="B22" s="94" t="str">
        <f t="shared" si="0"/>
        <v/>
      </c>
      <c r="C22" s="95" t="str">
        <f t="shared" si="1"/>
        <v/>
      </c>
      <c r="D22" s="136"/>
      <c r="E22" s="96"/>
      <c r="F22" s="96"/>
      <c r="G22" s="96"/>
      <c r="H22" s="96"/>
      <c r="I22" s="96"/>
      <c r="J22" s="97">
        <f t="shared" si="2"/>
        <v>0</v>
      </c>
      <c r="K22" s="98"/>
      <c r="L22" s="96"/>
      <c r="M22" s="96"/>
      <c r="N22" s="96"/>
      <c r="O22" s="96"/>
      <c r="P22" s="11"/>
      <c r="Q22" s="11"/>
      <c r="R22" s="11"/>
      <c r="S22" s="103" t="s">
        <v>95</v>
      </c>
      <c r="T22" s="100" t="s">
        <v>19</v>
      </c>
      <c r="U22" s="101">
        <v>50.1</v>
      </c>
      <c r="V22" s="102">
        <f t="shared" si="3"/>
        <v>1.2925800000000001</v>
      </c>
    </row>
    <row r="23" spans="1:22" ht="16.05" customHeight="1">
      <c r="A23" s="11"/>
      <c r="B23" s="94" t="str">
        <f t="shared" si="0"/>
        <v/>
      </c>
      <c r="C23" s="95" t="str">
        <f t="shared" si="1"/>
        <v/>
      </c>
      <c r="D23" s="136"/>
      <c r="E23" s="96"/>
      <c r="F23" s="96"/>
      <c r="G23" s="96"/>
      <c r="H23" s="96"/>
      <c r="I23" s="96"/>
      <c r="J23" s="97">
        <f t="shared" si="2"/>
        <v>0</v>
      </c>
      <c r="K23" s="98"/>
      <c r="L23" s="96"/>
      <c r="M23" s="96"/>
      <c r="N23" s="96"/>
      <c r="O23" s="96"/>
      <c r="P23" s="11"/>
      <c r="Q23" s="11"/>
      <c r="R23" s="11"/>
      <c r="S23" s="103" t="s">
        <v>96</v>
      </c>
      <c r="T23" s="100" t="s">
        <v>20</v>
      </c>
      <c r="U23" s="101">
        <v>0.1094</v>
      </c>
      <c r="V23" s="102">
        <f t="shared" si="3"/>
        <v>2.8225199999999998E-3</v>
      </c>
    </row>
    <row r="24" spans="1:22" ht="16.05" customHeight="1">
      <c r="A24" s="11"/>
      <c r="B24" s="94" t="str">
        <f t="shared" si="0"/>
        <v/>
      </c>
      <c r="C24" s="95" t="str">
        <f t="shared" si="1"/>
        <v/>
      </c>
      <c r="D24" s="136"/>
      <c r="E24" s="96"/>
      <c r="F24" s="96"/>
      <c r="G24" s="96"/>
      <c r="H24" s="96"/>
      <c r="I24" s="96"/>
      <c r="J24" s="97">
        <f t="shared" si="2"/>
        <v>0</v>
      </c>
      <c r="K24" s="98"/>
      <c r="L24" s="96"/>
      <c r="M24" s="96"/>
      <c r="N24" s="96"/>
      <c r="O24" s="96"/>
      <c r="P24" s="11"/>
      <c r="Q24" s="11"/>
      <c r="R24" s="11"/>
      <c r="S24" s="99" t="s">
        <v>21</v>
      </c>
      <c r="T24" s="100" t="s">
        <v>20</v>
      </c>
      <c r="U24" s="104">
        <v>4.4999999999999998E-2</v>
      </c>
      <c r="V24" s="102">
        <f t="shared" si="3"/>
        <v>1.1609999999999999E-3</v>
      </c>
    </row>
    <row r="25" spans="1:22" ht="16.05" customHeight="1">
      <c r="A25" s="11"/>
      <c r="B25" s="94" t="str">
        <f t="shared" si="0"/>
        <v/>
      </c>
      <c r="C25" s="95" t="str">
        <f t="shared" si="1"/>
        <v/>
      </c>
      <c r="D25" s="137"/>
      <c r="E25" s="106"/>
      <c r="F25" s="106"/>
      <c r="G25" s="106"/>
      <c r="H25" s="106"/>
      <c r="I25" s="106"/>
      <c r="J25" s="107">
        <f t="shared" si="2"/>
        <v>0</v>
      </c>
      <c r="K25" s="108"/>
      <c r="L25" s="106"/>
      <c r="M25" s="106"/>
      <c r="N25" s="106"/>
      <c r="O25" s="106"/>
      <c r="P25" s="11"/>
      <c r="Q25" s="11"/>
      <c r="R25" s="11"/>
      <c r="S25" s="99" t="s">
        <v>22</v>
      </c>
      <c r="T25" s="100" t="s">
        <v>19</v>
      </c>
      <c r="U25" s="101">
        <v>54.7</v>
      </c>
      <c r="V25" s="102">
        <f t="shared" si="3"/>
        <v>1.4112600000000002</v>
      </c>
    </row>
    <row r="26" spans="1:22" ht="16.05" customHeight="1">
      <c r="A26" s="11"/>
      <c r="B26" s="240" t="s">
        <v>23</v>
      </c>
      <c r="C26" s="242"/>
      <c r="D26" s="109" t="str">
        <f t="shared" ref="D26" si="4">IF(SUM(D14:D25)=0,"",SUM(D14:D25))</f>
        <v/>
      </c>
      <c r="E26" s="110" t="s">
        <v>24</v>
      </c>
      <c r="F26" s="109" t="str">
        <f t="shared" ref="F26:O26" si="5">IF(SUM(F14:F25)=0,"",SUM(F14:F25))</f>
        <v/>
      </c>
      <c r="G26" s="110" t="s">
        <v>24</v>
      </c>
      <c r="H26" s="109" t="str">
        <f t="shared" si="5"/>
        <v/>
      </c>
      <c r="I26" s="109" t="str">
        <f t="shared" si="5"/>
        <v/>
      </c>
      <c r="J26" s="109" t="str">
        <f t="shared" si="5"/>
        <v/>
      </c>
      <c r="K26" s="109" t="str">
        <f>IF(SUM(K14:K25)=0,"",SUM(K14:K25))</f>
        <v/>
      </c>
      <c r="L26" s="109" t="str">
        <f t="shared" si="5"/>
        <v/>
      </c>
      <c r="M26" s="109" t="str">
        <f t="shared" si="5"/>
        <v/>
      </c>
      <c r="N26" s="109" t="str">
        <f t="shared" si="5"/>
        <v/>
      </c>
      <c r="O26" s="109" t="str">
        <f t="shared" si="5"/>
        <v/>
      </c>
      <c r="P26" s="11"/>
      <c r="R26" s="11"/>
      <c r="S26" s="99" t="s">
        <v>97</v>
      </c>
      <c r="T26" s="100" t="s">
        <v>73</v>
      </c>
      <c r="U26" s="105">
        <v>8.6400000000000001E-3</v>
      </c>
      <c r="V26" s="102">
        <f t="shared" si="3"/>
        <v>2.22912E-4</v>
      </c>
    </row>
    <row r="27" spans="1:22" ht="16.05" customHeight="1">
      <c r="A27" s="11"/>
      <c r="B27" s="245" t="s">
        <v>25</v>
      </c>
      <c r="C27" s="246"/>
      <c r="D27" s="111" t="str">
        <f>IF(D26="","",D26*$U$26)</f>
        <v/>
      </c>
      <c r="E27" s="110" t="s">
        <v>24</v>
      </c>
      <c r="F27" s="111" t="str">
        <f>IF(F26="","",F26*$U$26)</f>
        <v/>
      </c>
      <c r="G27" s="110" t="s">
        <v>24</v>
      </c>
      <c r="H27" s="111" t="str">
        <f>IF(H26="","",H26*$U$26)</f>
        <v/>
      </c>
      <c r="I27" s="111" t="str">
        <f>IF(I26="","",I26*$U$26)</f>
        <v/>
      </c>
      <c r="J27" s="111" t="str">
        <f>IF(J26="","",J26*$U$26)</f>
        <v/>
      </c>
      <c r="K27" s="111" t="str">
        <f>IF(K26="","",VLOOKUP(K11,$S$20:$V$26,3,FALSE)*K$26)</f>
        <v/>
      </c>
      <c r="L27" s="111" t="str">
        <f>IF(L26="","",VLOOKUP(L11,$S$15:$U$19,3,FALSE)*L26)</f>
        <v/>
      </c>
      <c r="M27" s="111" t="str">
        <f t="shared" ref="M27:N27" si="6">IF(M26="","",VLOOKUP(M11,$S$15:$U$19,3,FALSE)*M26)</f>
        <v/>
      </c>
      <c r="N27" s="111" t="str">
        <f t="shared" si="6"/>
        <v/>
      </c>
      <c r="O27" s="112" t="s">
        <v>24</v>
      </c>
      <c r="P27" s="11"/>
    </row>
    <row r="28" spans="1:22" ht="16.05" customHeight="1" thickBot="1">
      <c r="A28" s="11"/>
      <c r="B28" s="247" t="s">
        <v>26</v>
      </c>
      <c r="C28" s="248"/>
      <c r="D28" s="113" t="str">
        <f>IF(D26="","",D26*$V$26)</f>
        <v/>
      </c>
      <c r="E28" s="114" t="s">
        <v>24</v>
      </c>
      <c r="F28" s="113" t="str">
        <f>IF(F26="","",F26*$V$26)</f>
        <v/>
      </c>
      <c r="G28" s="114" t="s">
        <v>24</v>
      </c>
      <c r="H28" s="113" t="str">
        <f>IF(H26="","",H26*$V$26)</f>
        <v/>
      </c>
      <c r="I28" s="113" t="str">
        <f>IF(I26="","",I26*$V$26)</f>
        <v/>
      </c>
      <c r="J28" s="113" t="str">
        <f>IF(J26="","",J26*$V$26)</f>
        <v/>
      </c>
      <c r="K28" s="115" t="str">
        <f>IF(K26="","",VLOOKUP(K11,$S$20:$V$26,4,FALSE)*K$26)</f>
        <v/>
      </c>
      <c r="L28" s="113" t="str">
        <f>IF(L26="","",VLOOKUP(L11,$S$16:$V$25,4,FALSE)*L26)</f>
        <v/>
      </c>
      <c r="M28" s="113" t="str">
        <f t="shared" ref="M28:N28" si="7">IF(M26="","",VLOOKUP(M11,$S$16:$V$25,4,FALSE)*M26)</f>
        <v/>
      </c>
      <c r="N28" s="113" t="str">
        <f t="shared" si="7"/>
        <v/>
      </c>
      <c r="O28" s="114" t="s">
        <v>24</v>
      </c>
      <c r="P28" s="11"/>
    </row>
    <row r="29" spans="1:22" ht="6.75" customHeight="1" thickTop="1">
      <c r="A29" s="11"/>
      <c r="B29" s="11"/>
    </row>
    <row r="30" spans="1:22" ht="16.05" customHeight="1">
      <c r="A30" s="11"/>
      <c r="B30" s="11"/>
      <c r="D30" s="232" t="s">
        <v>29</v>
      </c>
      <c r="E30" s="232"/>
      <c r="F30" s="131">
        <f>SUM(J28:N28)</f>
        <v>0</v>
      </c>
      <c r="G30" s="131"/>
      <c r="H30" t="s">
        <v>30</v>
      </c>
      <c r="J30" s="232" t="s">
        <v>27</v>
      </c>
      <c r="K30" s="232"/>
      <c r="L30" s="226">
        <f>SUM(J27:N27)</f>
        <v>0</v>
      </c>
      <c r="M30" s="226"/>
      <c r="N30" t="s">
        <v>28</v>
      </c>
      <c r="Q30" s="11"/>
      <c r="R30" s="11"/>
    </row>
    <row r="31" spans="1:22" ht="13.5" customHeight="1">
      <c r="A31" s="11"/>
      <c r="B31" s="11"/>
      <c r="Q31" s="11"/>
      <c r="R31" s="11"/>
    </row>
    <row r="32" spans="1:22" ht="13.5" customHeight="1">
      <c r="A32" s="11"/>
      <c r="B32" s="11"/>
      <c r="C32" s="11" t="s">
        <v>111</v>
      </c>
      <c r="Q32" s="11"/>
      <c r="R32" s="11"/>
    </row>
    <row r="33" spans="1:21" ht="13.5" customHeight="1">
      <c r="A33" s="11"/>
      <c r="B33" s="11"/>
      <c r="C33" s="11" t="s">
        <v>108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1:21" ht="13.5" customHeight="1">
      <c r="A34" s="11"/>
      <c r="B34" s="11"/>
      <c r="C34" s="11" t="s">
        <v>112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S34" s="11"/>
      <c r="T34" s="11"/>
    </row>
    <row r="35" spans="1:21" ht="13.5" customHeight="1">
      <c r="A35" s="11"/>
      <c r="B35" s="11"/>
      <c r="C35" s="11" t="s">
        <v>113</v>
      </c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S35" s="11"/>
      <c r="T35" s="11"/>
    </row>
    <row r="36" spans="1:21" ht="13.5" customHeight="1">
      <c r="A36" s="11"/>
      <c r="B36" s="11"/>
      <c r="C36" s="123" t="s">
        <v>114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1:21" ht="13.5" customHeight="1">
      <c r="A37" s="11"/>
      <c r="B37" s="11"/>
      <c r="C37" s="11" t="s">
        <v>115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1:21" ht="13.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1:21" ht="13.5" customHeight="1">
      <c r="A39" s="11"/>
      <c r="B39" s="11" t="s">
        <v>356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1:21" ht="13.5" customHeight="1">
      <c r="A40" s="11"/>
      <c r="B40" s="11"/>
      <c r="C40" s="256" t="s">
        <v>37</v>
      </c>
      <c r="D40" s="256"/>
      <c r="E40" s="256"/>
      <c r="F40" s="159" t="s">
        <v>187</v>
      </c>
      <c r="G40" s="159" t="s">
        <v>188</v>
      </c>
      <c r="H40" s="159" t="s">
        <v>13</v>
      </c>
      <c r="I40" s="159" t="s">
        <v>189</v>
      </c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1:21" ht="13.5" customHeight="1">
      <c r="A41" s="11"/>
      <c r="B41" s="11"/>
      <c r="C41" s="256"/>
      <c r="D41" s="256"/>
      <c r="E41" s="256"/>
      <c r="F41" s="159" t="s">
        <v>109</v>
      </c>
      <c r="G41" s="159"/>
      <c r="H41" s="159" t="str">
        <f>VLOOKUP(F41,S$16:T$26,2,FALSE)</f>
        <v>-</v>
      </c>
      <c r="I41" s="159">
        <f>VLOOKUP(F41,S$16:V$26,4,FALSE)*G41</f>
        <v>0</v>
      </c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1:21" ht="13.5" customHeight="1">
      <c r="A42" s="11"/>
      <c r="B42" s="11"/>
      <c r="C42" s="256"/>
      <c r="D42" s="256"/>
      <c r="E42" s="256"/>
      <c r="F42" s="159" t="s">
        <v>109</v>
      </c>
      <c r="G42" s="159"/>
      <c r="H42" s="159" t="str">
        <f t="shared" ref="H42:H45" si="8">VLOOKUP(F42,S$16:T$26,2,FALSE)</f>
        <v>-</v>
      </c>
      <c r="I42" s="159">
        <f t="shared" ref="I42:I44" si="9">VLOOKUP(F42,S$16:V$26,4,FALSE)*G42</f>
        <v>0</v>
      </c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1:21" ht="13.5" customHeight="1">
      <c r="A43" s="11"/>
      <c r="B43" s="11"/>
      <c r="C43" s="256"/>
      <c r="D43" s="256"/>
      <c r="E43" s="256"/>
      <c r="F43" s="159" t="s">
        <v>109</v>
      </c>
      <c r="G43" s="159"/>
      <c r="H43" s="159" t="str">
        <f t="shared" si="8"/>
        <v>-</v>
      </c>
      <c r="I43" s="159">
        <f t="shared" si="9"/>
        <v>0</v>
      </c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1:21" ht="13.5" customHeight="1">
      <c r="A44" s="11"/>
      <c r="B44" s="11"/>
      <c r="C44" s="256"/>
      <c r="D44" s="256"/>
      <c r="E44" s="256"/>
      <c r="F44" s="159" t="s">
        <v>109</v>
      </c>
      <c r="G44" s="159"/>
      <c r="H44" s="159" t="str">
        <f t="shared" si="8"/>
        <v>-</v>
      </c>
      <c r="I44" s="159">
        <f t="shared" si="9"/>
        <v>0</v>
      </c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1:21" ht="13.5" customHeight="1">
      <c r="A45" s="11"/>
      <c r="B45" s="11"/>
      <c r="C45" s="256" t="s">
        <v>190</v>
      </c>
      <c r="D45" s="256"/>
      <c r="E45" s="256"/>
      <c r="F45" s="159"/>
      <c r="G45" s="159"/>
      <c r="H45" s="159" t="e">
        <f t="shared" si="8"/>
        <v>#N/A</v>
      </c>
      <c r="I45" s="160">
        <f>F30-SUM(I41:I44)</f>
        <v>0</v>
      </c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ht="13.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1:21" ht="13.5" customHeight="1">
      <c r="A47" s="11"/>
      <c r="B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S47" s="11"/>
      <c r="T47" s="11"/>
    </row>
    <row r="49" spans="3:10" ht="19.8">
      <c r="C49" s="124"/>
    </row>
    <row r="50" spans="3:10" ht="19.8">
      <c r="C50" s="116"/>
      <c r="D50" s="17" t="s">
        <v>127</v>
      </c>
      <c r="E50" s="16"/>
      <c r="F50" s="16"/>
      <c r="G50" s="17"/>
      <c r="H50" s="17"/>
      <c r="I50" s="17"/>
      <c r="J50" s="17"/>
    </row>
    <row r="51" spans="3:10" ht="19.8">
      <c r="C51" s="116"/>
      <c r="D51" s="138" t="s">
        <v>128</v>
      </c>
      <c r="E51" s="138" t="s">
        <v>129</v>
      </c>
      <c r="F51" s="138" t="str">
        <f>K11</f>
        <v>LPG
 (kg表記)</v>
      </c>
      <c r="G51" s="138" t="str">
        <f>L11</f>
        <v>ガソリン</v>
      </c>
      <c r="H51" s="138" t="str">
        <f t="shared" ref="H51:I51" si="10">M11</f>
        <v>灯油</v>
      </c>
      <c r="I51" s="138" t="str">
        <f t="shared" si="10"/>
        <v>軽油</v>
      </c>
      <c r="J51" s="138" t="s">
        <v>32</v>
      </c>
    </row>
    <row r="52" spans="3:10" ht="19.8">
      <c r="C52" s="116"/>
      <c r="D52" s="139">
        <f t="shared" ref="D52:D63" si="11">C14</f>
        <v>0</v>
      </c>
      <c r="E52" s="140" t="e">
        <f>VLOOKUP(D52,C$14:J$25,8,FALSE)*U$26</f>
        <v>#N/A</v>
      </c>
      <c r="F52" s="140" t="e">
        <f t="shared" ref="F52:F63" si="12">VLOOKUP(D52,C$14:K$25,9,FALSE)*VLOOKUP(F$51,S$21:U$25,3,FALSE)</f>
        <v>#N/A</v>
      </c>
      <c r="G52" s="158" t="e">
        <f>VLOOKUP($D52,$C$14:$N$25,10,FALSE)*VLOOKUP(L$11,$S$15:$U$19,3,FALSE)</f>
        <v>#N/A</v>
      </c>
      <c r="H52" s="158" t="e">
        <f>VLOOKUP($D52,$C$14:$N$25,11,FALSE)*VLOOKUP(M$11,$S$15:$U$19,3,FALSE)</f>
        <v>#N/A</v>
      </c>
      <c r="I52" s="158" t="e">
        <f>VLOOKUP($D52,$C$14:$N$25,12,FALSE)*VLOOKUP(N$11,$S$15:$U$19,3,FALSE)</f>
        <v>#N/A</v>
      </c>
      <c r="J52" s="158" t="e">
        <f>SUM(E52:I437)</f>
        <v>#N/A</v>
      </c>
    </row>
    <row r="53" spans="3:10" ht="19.8">
      <c r="C53" s="116"/>
      <c r="D53" s="139" t="str">
        <f t="shared" si="11"/>
        <v/>
      </c>
      <c r="E53" s="140">
        <f t="shared" ref="E53:E63" si="13">VLOOKUP(D53,C$14:J$25,8,FALSE)*U$26</f>
        <v>0</v>
      </c>
      <c r="F53" s="140">
        <f t="shared" si="12"/>
        <v>0</v>
      </c>
      <c r="G53" s="158">
        <f t="shared" ref="G53:G63" si="14">VLOOKUP($D53,$C$14:$N$25,10,FALSE)*VLOOKUP(L$11,$S$15:$U$19,3,FALSE)</f>
        <v>0</v>
      </c>
      <c r="H53" s="158">
        <f t="shared" ref="H53:H63" si="15">VLOOKUP($D53,$C$14:$N$25,11,FALSE)*VLOOKUP(M$11,$S$15:$U$19,3,FALSE)</f>
        <v>0</v>
      </c>
      <c r="I53" s="158">
        <f t="shared" ref="I53:I63" si="16">VLOOKUP($D53,$C$14:$N$25,12,FALSE)*VLOOKUP(N$11,$S$15:$U$19,3,FALSE)</f>
        <v>0</v>
      </c>
      <c r="J53" s="158" t="e">
        <f t="shared" ref="J53:J64" si="17">SUM(E53:I438)</f>
        <v>#N/A</v>
      </c>
    </row>
    <row r="54" spans="3:10" ht="19.8">
      <c r="C54" s="116"/>
      <c r="D54" s="139" t="str">
        <f t="shared" si="11"/>
        <v/>
      </c>
      <c r="E54" s="140">
        <f t="shared" si="13"/>
        <v>0</v>
      </c>
      <c r="F54" s="140">
        <f t="shared" si="12"/>
        <v>0</v>
      </c>
      <c r="G54" s="158">
        <f t="shared" si="14"/>
        <v>0</v>
      </c>
      <c r="H54" s="158">
        <f t="shared" si="15"/>
        <v>0</v>
      </c>
      <c r="I54" s="158">
        <f t="shared" si="16"/>
        <v>0</v>
      </c>
      <c r="J54" s="158" t="e">
        <f t="shared" si="17"/>
        <v>#N/A</v>
      </c>
    </row>
    <row r="55" spans="3:10" ht="19.8">
      <c r="C55" s="116"/>
      <c r="D55" s="139" t="str">
        <f t="shared" si="11"/>
        <v/>
      </c>
      <c r="E55" s="140">
        <f t="shared" si="13"/>
        <v>0</v>
      </c>
      <c r="F55" s="140">
        <f t="shared" si="12"/>
        <v>0</v>
      </c>
      <c r="G55" s="158">
        <f t="shared" si="14"/>
        <v>0</v>
      </c>
      <c r="H55" s="158">
        <f t="shared" si="15"/>
        <v>0</v>
      </c>
      <c r="I55" s="158">
        <f t="shared" si="16"/>
        <v>0</v>
      </c>
      <c r="J55" s="158" t="e">
        <f t="shared" si="17"/>
        <v>#N/A</v>
      </c>
    </row>
    <row r="56" spans="3:10" ht="19.8">
      <c r="C56" s="116"/>
      <c r="D56" s="139" t="str">
        <f t="shared" si="11"/>
        <v/>
      </c>
      <c r="E56" s="140">
        <f t="shared" si="13"/>
        <v>0</v>
      </c>
      <c r="F56" s="140">
        <f t="shared" si="12"/>
        <v>0</v>
      </c>
      <c r="G56" s="158">
        <f t="shared" si="14"/>
        <v>0</v>
      </c>
      <c r="H56" s="158">
        <f t="shared" si="15"/>
        <v>0</v>
      </c>
      <c r="I56" s="158">
        <f t="shared" si="16"/>
        <v>0</v>
      </c>
      <c r="J56" s="158" t="e">
        <f t="shared" si="17"/>
        <v>#N/A</v>
      </c>
    </row>
    <row r="57" spans="3:10" ht="19.8">
      <c r="C57" s="116"/>
      <c r="D57" s="139" t="str">
        <f t="shared" si="11"/>
        <v/>
      </c>
      <c r="E57" s="140">
        <f t="shared" si="13"/>
        <v>0</v>
      </c>
      <c r="F57" s="140">
        <f t="shared" si="12"/>
        <v>0</v>
      </c>
      <c r="G57" s="158">
        <f t="shared" si="14"/>
        <v>0</v>
      </c>
      <c r="H57" s="158">
        <f t="shared" si="15"/>
        <v>0</v>
      </c>
      <c r="I57" s="158">
        <f t="shared" si="16"/>
        <v>0</v>
      </c>
      <c r="J57" s="158" t="e">
        <f t="shared" si="17"/>
        <v>#N/A</v>
      </c>
    </row>
    <row r="58" spans="3:10" ht="19.8">
      <c r="C58" s="116"/>
      <c r="D58" s="139" t="str">
        <f t="shared" si="11"/>
        <v/>
      </c>
      <c r="E58" s="140">
        <f t="shared" si="13"/>
        <v>0</v>
      </c>
      <c r="F58" s="140">
        <f t="shared" si="12"/>
        <v>0</v>
      </c>
      <c r="G58" s="158">
        <f t="shared" si="14"/>
        <v>0</v>
      </c>
      <c r="H58" s="158">
        <f t="shared" si="15"/>
        <v>0</v>
      </c>
      <c r="I58" s="158">
        <f t="shared" si="16"/>
        <v>0</v>
      </c>
      <c r="J58" s="158" t="e">
        <f t="shared" si="17"/>
        <v>#N/A</v>
      </c>
    </row>
    <row r="59" spans="3:10" ht="19.8">
      <c r="C59" s="116"/>
      <c r="D59" s="139" t="str">
        <f t="shared" si="11"/>
        <v/>
      </c>
      <c r="E59" s="140">
        <f t="shared" si="13"/>
        <v>0</v>
      </c>
      <c r="F59" s="140">
        <f t="shared" si="12"/>
        <v>0</v>
      </c>
      <c r="G59" s="158">
        <f t="shared" si="14"/>
        <v>0</v>
      </c>
      <c r="H59" s="158">
        <f t="shared" si="15"/>
        <v>0</v>
      </c>
      <c r="I59" s="158">
        <f t="shared" si="16"/>
        <v>0</v>
      </c>
      <c r="J59" s="158" t="e">
        <f t="shared" si="17"/>
        <v>#N/A</v>
      </c>
    </row>
    <row r="60" spans="3:10">
      <c r="D60" s="139" t="str">
        <f t="shared" si="11"/>
        <v/>
      </c>
      <c r="E60" s="140">
        <f t="shared" si="13"/>
        <v>0</v>
      </c>
      <c r="F60" s="140">
        <f t="shared" si="12"/>
        <v>0</v>
      </c>
      <c r="G60" s="158">
        <f t="shared" si="14"/>
        <v>0</v>
      </c>
      <c r="H60" s="158">
        <f t="shared" si="15"/>
        <v>0</v>
      </c>
      <c r="I60" s="158">
        <f t="shared" si="16"/>
        <v>0</v>
      </c>
      <c r="J60" s="158" t="e">
        <f t="shared" si="17"/>
        <v>#N/A</v>
      </c>
    </row>
    <row r="61" spans="3:10">
      <c r="D61" s="139" t="str">
        <f t="shared" si="11"/>
        <v/>
      </c>
      <c r="E61" s="140">
        <f t="shared" si="13"/>
        <v>0</v>
      </c>
      <c r="F61" s="140">
        <f t="shared" si="12"/>
        <v>0</v>
      </c>
      <c r="G61" s="158">
        <f t="shared" si="14"/>
        <v>0</v>
      </c>
      <c r="H61" s="158">
        <f t="shared" si="15"/>
        <v>0</v>
      </c>
      <c r="I61" s="158">
        <f t="shared" si="16"/>
        <v>0</v>
      </c>
      <c r="J61" s="158" t="e">
        <f t="shared" si="17"/>
        <v>#N/A</v>
      </c>
    </row>
    <row r="62" spans="3:10">
      <c r="D62" s="139" t="str">
        <f t="shared" si="11"/>
        <v/>
      </c>
      <c r="E62" s="140">
        <f t="shared" si="13"/>
        <v>0</v>
      </c>
      <c r="F62" s="140">
        <f t="shared" si="12"/>
        <v>0</v>
      </c>
      <c r="G62" s="158">
        <f t="shared" si="14"/>
        <v>0</v>
      </c>
      <c r="H62" s="158">
        <f t="shared" si="15"/>
        <v>0</v>
      </c>
      <c r="I62" s="158">
        <f t="shared" si="16"/>
        <v>0</v>
      </c>
      <c r="J62" s="158" t="e">
        <f t="shared" si="17"/>
        <v>#N/A</v>
      </c>
    </row>
    <row r="63" spans="3:10">
      <c r="D63" s="139" t="str">
        <f t="shared" si="11"/>
        <v/>
      </c>
      <c r="E63" s="140">
        <f t="shared" si="13"/>
        <v>0</v>
      </c>
      <c r="F63" s="140">
        <f t="shared" si="12"/>
        <v>0</v>
      </c>
      <c r="G63" s="158">
        <f t="shared" si="14"/>
        <v>0</v>
      </c>
      <c r="H63" s="158">
        <f t="shared" si="15"/>
        <v>0</v>
      </c>
      <c r="I63" s="158">
        <f t="shared" si="16"/>
        <v>0</v>
      </c>
      <c r="J63" s="158" t="e">
        <f t="shared" si="17"/>
        <v>#N/A</v>
      </c>
    </row>
    <row r="64" spans="3:10">
      <c r="D64" s="141" t="s">
        <v>72</v>
      </c>
      <c r="E64" s="157" t="e">
        <f t="shared" ref="E64:I64" si="18">SUM(E52:E63)</f>
        <v>#N/A</v>
      </c>
      <c r="F64" s="157" t="e">
        <f t="shared" si="18"/>
        <v>#N/A</v>
      </c>
      <c r="G64" s="157" t="e">
        <f t="shared" si="18"/>
        <v>#N/A</v>
      </c>
      <c r="H64" s="157" t="e">
        <f t="shared" si="18"/>
        <v>#N/A</v>
      </c>
      <c r="I64" s="157" t="e">
        <f t="shared" si="18"/>
        <v>#N/A</v>
      </c>
      <c r="J64" s="158" t="e">
        <f t="shared" si="17"/>
        <v>#N/A</v>
      </c>
    </row>
  </sheetData>
  <mergeCells count="29">
    <mergeCell ref="C40:E40"/>
    <mergeCell ref="C41:E41"/>
    <mergeCell ref="C44:E44"/>
    <mergeCell ref="C45:E45"/>
    <mergeCell ref="C43:E43"/>
    <mergeCell ref="C42:E42"/>
    <mergeCell ref="F10:G10"/>
    <mergeCell ref="H10:I10"/>
    <mergeCell ref="B26:C26"/>
    <mergeCell ref="B27:C27"/>
    <mergeCell ref="B28:C28"/>
    <mergeCell ref="B10:C12"/>
    <mergeCell ref="D10:E10"/>
    <mergeCell ref="L30:M30"/>
    <mergeCell ref="O10:O12"/>
    <mergeCell ref="D11:D12"/>
    <mergeCell ref="E11:E12"/>
    <mergeCell ref="D30:E30"/>
    <mergeCell ref="J30:K30"/>
    <mergeCell ref="F11:F12"/>
    <mergeCell ref="G11:G12"/>
    <mergeCell ref="H11:H12"/>
    <mergeCell ref="I11:I12"/>
    <mergeCell ref="K11:K12"/>
    <mergeCell ref="L11:L12"/>
    <mergeCell ref="J10:J12"/>
    <mergeCell ref="L10:N10"/>
    <mergeCell ref="M11:M12"/>
    <mergeCell ref="N11:N12"/>
  </mergeCells>
  <phoneticPr fontId="3"/>
  <conditionalFormatting sqref="B15:B25">
    <cfRule type="expression" dxfId="1" priority="3" stopIfTrue="1">
      <formula>C15=1</formula>
    </cfRule>
  </conditionalFormatting>
  <conditionalFormatting sqref="F30:G30 L30">
    <cfRule type="containsErrors" dxfId="0" priority="2">
      <formula>ISERROR(F30)</formula>
    </cfRule>
  </conditionalFormatting>
  <dataValidations count="4">
    <dataValidation type="list" allowBlank="1" showInputMessage="1" showErrorMessage="1" sqref="K11:K12" xr:uid="{9076AC93-EA77-4D76-A667-148BC11B375A}">
      <formula1>$S$20:$S$25</formula1>
    </dataValidation>
    <dataValidation type="list" allowBlank="1" showInputMessage="1" sqref="L11:N12" xr:uid="{C4C75EBF-8704-4F5A-928F-9F8936544EA2}">
      <formula1>$S$15:$S$19</formula1>
    </dataValidation>
    <dataValidation imeMode="halfAlpha" allowBlank="1" showInputMessage="1" showErrorMessage="1" sqref="B27 O14:O26 F26:F28 L10 E27 D27:D28 C26:E26 G26:G27 H26:J28 B14:J25 C5:C6 K14:N28" xr:uid="{213AB407-CC4C-4D84-ACE6-1EA8C49D7750}"/>
    <dataValidation type="list" allowBlank="1" showInputMessage="1" showErrorMessage="1" sqref="F41:F45" xr:uid="{7D6814E2-8C16-439D-96E2-B37103202C8B}">
      <formula1>$S$15:$S$26</formula1>
    </dataValidation>
  </dataValidations>
  <pageMargins left="0.62992125984251968" right="0.11811023622047245" top="0.74803149606299213" bottom="0.74803149606299213" header="0.31496062992125984" footer="0.31496062992125984"/>
  <pageSetup paperSize="9" scale="97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1</xdr:col>
                    <xdr:colOff>228600</xdr:colOff>
                    <xdr:row>8</xdr:row>
                    <xdr:rowOff>0</xdr:rowOff>
                  </from>
                  <to>
                    <xdr:col>2</xdr:col>
                    <xdr:colOff>22860</xdr:colOff>
                    <xdr:row>9</xdr:row>
                    <xdr:rowOff>91440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1</xdr:col>
                    <xdr:colOff>228600</xdr:colOff>
                    <xdr:row>8</xdr:row>
                    <xdr:rowOff>0</xdr:rowOff>
                  </from>
                  <to>
                    <xdr:col>2</xdr:col>
                    <xdr:colOff>30480</xdr:colOff>
                    <xdr:row>9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4" r:id="rId6" name="Check Box 4">
              <controlPr defaultSize="0" autoFill="0" autoLine="0" autoPict="0">
                <anchor moveWithCells="1">
                  <from>
                    <xdr:col>1</xdr:col>
                    <xdr:colOff>228600</xdr:colOff>
                    <xdr:row>2</xdr:row>
                    <xdr:rowOff>0</xdr:rowOff>
                  </from>
                  <to>
                    <xdr:col>2</xdr:col>
                    <xdr:colOff>30480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3" r:id="rId7" name="Check Box 3">
              <controlPr defaultSize="0" autoFill="0" autoLine="0" autoPict="0">
                <anchor moveWithCells="1">
                  <from>
                    <xdr:col>1</xdr:col>
                    <xdr:colOff>228600</xdr:colOff>
                    <xdr:row>1</xdr:row>
                    <xdr:rowOff>0</xdr:rowOff>
                  </from>
                  <to>
                    <xdr:col>2</xdr:col>
                    <xdr:colOff>30480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view="pageBreakPreview" zoomScaleNormal="70" zoomScaleSheetLayoutView="100" workbookViewId="0">
      <selection activeCell="G6" sqref="G6"/>
    </sheetView>
  </sheetViews>
  <sheetFormatPr defaultRowHeight="18"/>
  <cols>
    <col min="1" max="1" width="4" customWidth="1"/>
    <col min="2" max="2" width="53.5" customWidth="1"/>
    <col min="3" max="3" width="17.296875" customWidth="1"/>
    <col min="4" max="4" width="3.59765625" customWidth="1"/>
    <col min="5" max="5" width="5.796875" customWidth="1"/>
    <col min="6" max="6" width="41.796875" customWidth="1"/>
    <col min="15" max="15" width="9" customWidth="1"/>
  </cols>
  <sheetData>
    <row r="1" spans="1:8">
      <c r="A1" s="362" t="s">
        <v>409</v>
      </c>
      <c r="B1" s="362"/>
      <c r="C1" s="362"/>
      <c r="D1" s="362"/>
    </row>
    <row r="2" spans="1:8">
      <c r="A2" s="1"/>
      <c r="B2" s="1"/>
      <c r="C2" s="1"/>
      <c r="D2" s="1"/>
    </row>
    <row r="3" spans="1:8">
      <c r="A3" s="1"/>
      <c r="B3" s="128" t="s">
        <v>123</v>
      </c>
      <c r="C3" s="129">
        <v>46113</v>
      </c>
      <c r="D3" s="1"/>
      <c r="F3" s="155" t="s">
        <v>179</v>
      </c>
    </row>
    <row r="4" spans="1:8">
      <c r="A4" s="1"/>
      <c r="B4" s="128" t="s">
        <v>124</v>
      </c>
      <c r="C4" s="129"/>
      <c r="D4" s="1"/>
      <c r="F4" s="155" t="s">
        <v>192</v>
      </c>
    </row>
    <row r="5" spans="1:8">
      <c r="A5" s="1"/>
      <c r="B5" s="8"/>
      <c r="D5" s="1"/>
      <c r="F5" s="155" t="s">
        <v>193</v>
      </c>
    </row>
    <row r="6" spans="1:8" ht="39">
      <c r="A6" s="1"/>
      <c r="B6" s="127" t="s">
        <v>120</v>
      </c>
      <c r="C6" s="126" t="s">
        <v>121</v>
      </c>
      <c r="D6" s="1"/>
      <c r="F6" s="161" t="s">
        <v>408</v>
      </c>
    </row>
    <row r="7" spans="1:8">
      <c r="A7" s="1"/>
      <c r="B7" s="2"/>
      <c r="C7" s="2"/>
      <c r="D7" s="1"/>
      <c r="H7" s="8"/>
    </row>
    <row r="8" spans="1:8" ht="39">
      <c r="A8" s="1"/>
      <c r="B8" s="218" t="s">
        <v>117</v>
      </c>
      <c r="C8" s="218"/>
      <c r="D8" s="1"/>
    </row>
    <row r="9" spans="1:8" s="7" customFormat="1">
      <c r="A9" s="5"/>
      <c r="B9" s="6"/>
      <c r="C9" s="6"/>
      <c r="D9" s="5"/>
    </row>
    <row r="10" spans="1:8" s="7" customFormat="1" ht="26.4">
      <c r="A10" s="5"/>
      <c r="B10" s="125" t="s">
        <v>119</v>
      </c>
      <c r="C10" s="3" t="s">
        <v>118</v>
      </c>
      <c r="D10" s="5"/>
    </row>
    <row r="11" spans="1:8" s="7" customFormat="1">
      <c r="A11" s="5"/>
      <c r="B11" s="6"/>
      <c r="C11" s="6"/>
      <c r="D11" s="5"/>
    </row>
    <row r="12" spans="1:8">
      <c r="A12" s="1"/>
      <c r="B12" s="2"/>
      <c r="C12" s="2"/>
      <c r="D12" s="1"/>
      <c r="G12" t="s">
        <v>399</v>
      </c>
    </row>
    <row r="13" spans="1:8">
      <c r="A13" s="1"/>
      <c r="B13" s="2"/>
      <c r="C13" s="2"/>
      <c r="D13" s="1"/>
    </row>
    <row r="14" spans="1:8">
      <c r="A14" s="1"/>
      <c r="B14" s="2"/>
      <c r="C14" s="2"/>
      <c r="D14" s="1"/>
    </row>
    <row r="15" spans="1:8">
      <c r="A15" s="1"/>
      <c r="B15" s="2"/>
      <c r="C15" s="2"/>
      <c r="D15" s="1"/>
    </row>
    <row r="16" spans="1:8">
      <c r="A16" s="1"/>
      <c r="B16" s="2"/>
      <c r="C16" s="2"/>
      <c r="D16" s="1"/>
    </row>
    <row r="17" spans="1:4">
      <c r="A17" s="1"/>
      <c r="B17" s="2"/>
      <c r="C17" s="2"/>
      <c r="D17" s="1"/>
    </row>
    <row r="18" spans="1:4">
      <c r="A18" s="1"/>
      <c r="B18" s="2"/>
      <c r="C18" s="2"/>
      <c r="D18" s="1"/>
    </row>
    <row r="19" spans="1:4">
      <c r="A19" s="1"/>
      <c r="B19" s="2"/>
      <c r="C19" s="2"/>
      <c r="D19" s="1"/>
    </row>
    <row r="20" spans="1:4">
      <c r="A20" s="1"/>
      <c r="B20" s="2"/>
      <c r="C20" s="2"/>
      <c r="D20" s="1"/>
    </row>
    <row r="21" spans="1:4">
      <c r="A21" s="1"/>
      <c r="B21" s="2"/>
      <c r="C21" s="2"/>
      <c r="D21" s="1"/>
    </row>
    <row r="22" spans="1:4">
      <c r="A22" s="1"/>
      <c r="B22" s="2"/>
      <c r="C22" s="2"/>
      <c r="D22" s="1"/>
    </row>
    <row r="23" spans="1:4">
      <c r="A23" s="1"/>
      <c r="B23" s="2"/>
      <c r="C23" s="2"/>
      <c r="D23" s="1"/>
    </row>
    <row r="24" spans="1:4">
      <c r="A24" s="1"/>
      <c r="B24" s="2"/>
      <c r="C24" s="2"/>
      <c r="D24" s="1"/>
    </row>
    <row r="25" spans="1:4" ht="26.4">
      <c r="A25" s="1"/>
      <c r="B25" s="4"/>
      <c r="C25" s="4"/>
      <c r="D25" s="1"/>
    </row>
    <row r="26" spans="1:4">
      <c r="A26" s="1"/>
      <c r="B26" s="2"/>
      <c r="C26" s="2"/>
      <c r="D26" s="1"/>
    </row>
    <row r="27" spans="1:4" ht="26.4">
      <c r="A27" s="1"/>
      <c r="B27" s="219" t="s">
        <v>0</v>
      </c>
      <c r="C27" s="219"/>
      <c r="D27" s="1"/>
    </row>
    <row r="28" spans="1:4">
      <c r="A28" s="1"/>
      <c r="B28" s="2"/>
      <c r="C28" s="2"/>
      <c r="D28" s="1"/>
    </row>
    <row r="29" spans="1:4" ht="26.4">
      <c r="A29" s="1"/>
      <c r="B29" s="219" t="s">
        <v>1</v>
      </c>
      <c r="C29" s="219"/>
      <c r="D29" s="1"/>
    </row>
    <row r="30" spans="1:4">
      <c r="A30" s="1"/>
      <c r="B30" s="2"/>
      <c r="C30" s="2"/>
      <c r="D30" s="1"/>
    </row>
    <row r="31" spans="1:4" ht="26.4">
      <c r="A31" s="1"/>
      <c r="B31" s="219" t="s">
        <v>407</v>
      </c>
      <c r="C31" s="219"/>
      <c r="D31" s="1"/>
    </row>
    <row r="32" spans="1:4">
      <c r="A32" s="1"/>
      <c r="D32" s="1"/>
    </row>
    <row r="33" spans="1:4">
      <c r="A33" s="1"/>
      <c r="D33" s="1"/>
    </row>
    <row r="34" spans="1:4">
      <c r="A34" s="1"/>
      <c r="B34" s="1"/>
      <c r="C34" s="1"/>
      <c r="D34" s="1"/>
    </row>
  </sheetData>
  <mergeCells count="5">
    <mergeCell ref="B8:C8"/>
    <mergeCell ref="B31:C31"/>
    <mergeCell ref="B29:C29"/>
    <mergeCell ref="B27:C27"/>
    <mergeCell ref="A1:D1"/>
  </mergeCells>
  <phoneticPr fontId="3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E1340-FEC1-4221-B9E6-DFBC2C101AF3}">
  <dimension ref="A1:L44"/>
  <sheetViews>
    <sheetView view="pageBreakPreview" zoomScale="115" zoomScaleNormal="100" zoomScaleSheetLayoutView="115" zoomScalePageLayoutView="70" workbookViewId="0">
      <selection activeCell="E16" sqref="E16"/>
    </sheetView>
  </sheetViews>
  <sheetFormatPr defaultRowHeight="18"/>
  <cols>
    <col min="1" max="3" width="3.59765625" customWidth="1"/>
    <col min="4" max="4" width="2.09765625" customWidth="1"/>
    <col min="5" max="5" width="21.09765625" customWidth="1"/>
    <col min="6" max="6" width="9.19921875" customWidth="1"/>
    <col min="7" max="11" width="3.59765625" customWidth="1"/>
    <col min="12" max="12" width="63.19921875" bestFit="1" customWidth="1"/>
    <col min="13" max="25" width="3.59765625" customWidth="1"/>
    <col min="26" max="26" width="2.296875" customWidth="1"/>
    <col min="27" max="46" width="3.59765625" customWidth="1"/>
  </cols>
  <sheetData>
    <row r="1" spans="1:12" ht="22.2">
      <c r="A1" s="27" t="s">
        <v>31</v>
      </c>
      <c r="B1" s="27" t="s">
        <v>130</v>
      </c>
    </row>
    <row r="2" spans="1:12">
      <c r="L2" s="155" t="s">
        <v>179</v>
      </c>
    </row>
    <row r="3" spans="1:12">
      <c r="B3" s="8" t="s">
        <v>131</v>
      </c>
      <c r="C3" s="2">
        <v>2</v>
      </c>
      <c r="D3" t="s">
        <v>132</v>
      </c>
      <c r="E3" s="7" t="s">
        <v>133</v>
      </c>
      <c r="L3" s="155" t="s">
        <v>180</v>
      </c>
    </row>
    <row r="4" spans="1:12">
      <c r="B4" s="10"/>
      <c r="E4" s="144" t="s">
        <v>134</v>
      </c>
      <c r="G4" s="7"/>
      <c r="L4" s="155" t="s">
        <v>191</v>
      </c>
    </row>
    <row r="5" spans="1:12">
      <c r="B5" s="10"/>
      <c r="E5" s="145" t="s">
        <v>135</v>
      </c>
      <c r="L5" s="155" t="s">
        <v>398</v>
      </c>
    </row>
    <row r="6" spans="1:12">
      <c r="B6" s="10"/>
      <c r="E6" s="144" t="s">
        <v>136</v>
      </c>
      <c r="G6" s="7"/>
    </row>
    <row r="7" spans="1:12" ht="10.050000000000001" customHeight="1">
      <c r="B7" s="10"/>
    </row>
    <row r="8" spans="1:12">
      <c r="B8" s="8" t="s">
        <v>131</v>
      </c>
      <c r="C8" s="2">
        <v>3</v>
      </c>
      <c r="D8" t="s">
        <v>132</v>
      </c>
      <c r="E8" t="s">
        <v>137</v>
      </c>
    </row>
    <row r="9" spans="1:12">
      <c r="E9" s="145" t="s">
        <v>138</v>
      </c>
    </row>
    <row r="10" spans="1:12">
      <c r="B10" s="10"/>
      <c r="E10" s="144" t="s">
        <v>139</v>
      </c>
      <c r="G10" s="7"/>
    </row>
    <row r="11" spans="1:12">
      <c r="B11" s="10"/>
      <c r="E11" s="144" t="s">
        <v>140</v>
      </c>
    </row>
    <row r="12" spans="1:12" ht="10.050000000000001" customHeight="1">
      <c r="B12" s="10"/>
    </row>
    <row r="13" spans="1:12" ht="20.25" customHeight="1">
      <c r="B13" s="8" t="s">
        <v>131</v>
      </c>
      <c r="C13" s="2">
        <v>4</v>
      </c>
      <c r="D13" t="s">
        <v>132</v>
      </c>
      <c r="E13" t="s">
        <v>141</v>
      </c>
    </row>
    <row r="14" spans="1:12" ht="10.050000000000001" customHeight="1"/>
    <row r="15" spans="1:12" ht="20.25" customHeight="1">
      <c r="B15" s="8" t="s">
        <v>131</v>
      </c>
      <c r="C15" s="2">
        <v>5</v>
      </c>
      <c r="D15" t="s">
        <v>132</v>
      </c>
      <c r="E15" t="s">
        <v>142</v>
      </c>
      <c r="F15" t="s">
        <v>143</v>
      </c>
    </row>
    <row r="16" spans="1:12" ht="20.25" customHeight="1">
      <c r="B16" s="8"/>
      <c r="C16" s="2"/>
      <c r="E16" s="145" t="s">
        <v>401</v>
      </c>
    </row>
    <row r="17" spans="2:6" ht="10.050000000000001" customHeight="1">
      <c r="B17" s="8"/>
      <c r="C17" s="2"/>
    </row>
    <row r="18" spans="2:6" ht="20.25" customHeight="1">
      <c r="B18" s="8" t="s">
        <v>131</v>
      </c>
      <c r="C18" s="2">
        <v>6</v>
      </c>
      <c r="D18" t="s">
        <v>132</v>
      </c>
      <c r="E18" t="s">
        <v>142</v>
      </c>
      <c r="F18" t="s">
        <v>144</v>
      </c>
    </row>
    <row r="19" spans="2:6" ht="20.25" customHeight="1">
      <c r="B19" s="8"/>
      <c r="C19" s="2"/>
      <c r="E19" s="145" t="s">
        <v>402</v>
      </c>
    </row>
    <row r="20" spans="2:6" ht="10.050000000000001" customHeight="1">
      <c r="B20" s="8"/>
      <c r="C20" s="2"/>
    </row>
    <row r="21" spans="2:6" ht="20.25" customHeight="1">
      <c r="B21" s="8" t="s">
        <v>131</v>
      </c>
      <c r="C21" s="2">
        <v>7</v>
      </c>
      <c r="D21" t="s">
        <v>132</v>
      </c>
      <c r="E21" t="s">
        <v>142</v>
      </c>
      <c r="F21" t="s">
        <v>145</v>
      </c>
    </row>
    <row r="22" spans="2:6" ht="20.25" customHeight="1">
      <c r="B22" s="8"/>
      <c r="C22" s="2"/>
      <c r="E22" s="145" t="s">
        <v>403</v>
      </c>
    </row>
    <row r="23" spans="2:6" ht="10.050000000000001" customHeight="1">
      <c r="B23" s="8"/>
      <c r="C23" s="2"/>
    </row>
    <row r="24" spans="2:6" ht="20.25" customHeight="1">
      <c r="B24" s="8" t="s">
        <v>131</v>
      </c>
      <c r="C24" s="2">
        <v>8</v>
      </c>
      <c r="D24" t="s">
        <v>132</v>
      </c>
      <c r="E24" t="s">
        <v>142</v>
      </c>
      <c r="F24" t="s">
        <v>146</v>
      </c>
    </row>
    <row r="25" spans="2:6" ht="20.25" customHeight="1">
      <c r="B25" s="8"/>
      <c r="C25" s="2"/>
      <c r="E25" s="145" t="s">
        <v>404</v>
      </c>
    </row>
    <row r="26" spans="2:6" ht="10.050000000000001" customHeight="1">
      <c r="B26" s="8"/>
      <c r="C26" s="2"/>
    </row>
    <row r="27" spans="2:6" ht="20.25" customHeight="1">
      <c r="B27" s="8" t="s">
        <v>131</v>
      </c>
      <c r="C27" s="2">
        <v>9</v>
      </c>
      <c r="D27" t="s">
        <v>132</v>
      </c>
      <c r="E27" t="s">
        <v>142</v>
      </c>
      <c r="F27" t="s">
        <v>147</v>
      </c>
    </row>
    <row r="28" spans="2:6" ht="20.25" customHeight="1">
      <c r="B28" s="8"/>
      <c r="C28" s="2"/>
      <c r="E28" s="145" t="s">
        <v>405</v>
      </c>
    </row>
    <row r="29" spans="2:6" ht="10.050000000000001" customHeight="1">
      <c r="B29" s="8"/>
      <c r="C29" s="2"/>
    </row>
    <row r="30" spans="2:6">
      <c r="B30" s="10"/>
    </row>
    <row r="31" spans="2:6">
      <c r="B31" s="10"/>
    </row>
    <row r="32" spans="2:6">
      <c r="B32" s="10"/>
    </row>
    <row r="33" spans="2:2">
      <c r="B33" s="10"/>
    </row>
    <row r="34" spans="2:2">
      <c r="B34" s="10"/>
    </row>
    <row r="35" spans="2:2">
      <c r="B35" s="10"/>
    </row>
    <row r="36" spans="2:2" ht="19.5" customHeight="1">
      <c r="B36" s="10"/>
    </row>
    <row r="37" spans="2:2" ht="19.5" customHeight="1">
      <c r="B37" s="11"/>
    </row>
    <row r="38" spans="2:2" ht="19.5" customHeight="1">
      <c r="B38" s="11"/>
    </row>
    <row r="39" spans="2:2" ht="19.5" customHeight="1">
      <c r="B39" s="11"/>
    </row>
    <row r="40" spans="2:2" ht="19.5" customHeight="1">
      <c r="B40" s="11"/>
    </row>
    <row r="41" spans="2:2" ht="19.5" customHeight="1">
      <c r="B41" s="11"/>
    </row>
    <row r="42" spans="2:2" ht="19.5" customHeight="1"/>
    <row r="43" spans="2:2" ht="19.5" customHeight="1"/>
    <row r="44" spans="2:2" ht="19.5" customHeight="1"/>
  </sheetData>
  <phoneticPr fontId="3"/>
  <pageMargins left="0.70866141732283472" right="0.31496062992125984" top="0.74803149606299213" bottom="0.74803149606299213" header="0.31496062992125984" footer="0.31496062992125984"/>
  <pageSetup paperSize="9" orientation="portrait" r:id="rId1"/>
  <headerFooter>
    <oddFooter>&amp;C１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1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3</xdr:row>
                    <xdr:rowOff>0</xdr:rowOff>
                  </from>
                  <to>
                    <xdr:col>2</xdr:col>
                    <xdr:colOff>38100</xdr:colOff>
                    <xdr:row>4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2ED93-5873-48B2-A419-C9349897FB56}">
  <dimension ref="A1:Y40"/>
  <sheetViews>
    <sheetView view="pageBreakPreview" zoomScaleNormal="85" zoomScaleSheetLayoutView="100" workbookViewId="0">
      <selection activeCell="B4" sqref="B4:D4"/>
    </sheetView>
  </sheetViews>
  <sheetFormatPr defaultRowHeight="18"/>
  <cols>
    <col min="1" max="24" width="3.59765625" customWidth="1"/>
    <col min="25" max="25" width="55.69921875" customWidth="1"/>
    <col min="26" max="45" width="3.59765625" customWidth="1"/>
  </cols>
  <sheetData>
    <row r="1" spans="1:25" ht="22.2">
      <c r="A1" s="27" t="s">
        <v>31</v>
      </c>
      <c r="B1" s="27" t="s">
        <v>148</v>
      </c>
    </row>
    <row r="2" spans="1:25">
      <c r="Y2" s="155" t="s">
        <v>181</v>
      </c>
    </row>
    <row r="3" spans="1:25" ht="22.2">
      <c r="A3" s="27" t="s">
        <v>134</v>
      </c>
      <c r="B3" s="27"/>
      <c r="Y3" s="155" t="s">
        <v>182</v>
      </c>
    </row>
    <row r="4" spans="1:25" ht="22.2">
      <c r="A4" s="27"/>
      <c r="B4" s="259" t="s">
        <v>400</v>
      </c>
      <c r="C4" s="260"/>
      <c r="D4" s="260"/>
      <c r="Y4" s="155"/>
    </row>
    <row r="5" spans="1:25">
      <c r="B5" t="s">
        <v>149</v>
      </c>
      <c r="Y5" s="156" t="s">
        <v>183</v>
      </c>
    </row>
    <row r="6" spans="1:25">
      <c r="B6" s="8"/>
      <c r="C6" s="266" t="s">
        <v>150</v>
      </c>
      <c r="D6" s="266"/>
      <c r="E6" s="267">
        <v>45770</v>
      </c>
      <c r="F6" s="267"/>
      <c r="G6" s="267"/>
      <c r="H6" s="267"/>
      <c r="I6" s="267"/>
      <c r="J6" s="267"/>
      <c r="K6" s="267"/>
      <c r="L6" s="267"/>
      <c r="Y6" s="156" t="s">
        <v>184</v>
      </c>
    </row>
    <row r="7" spans="1:25">
      <c r="B7" s="8"/>
      <c r="C7" s="266" t="s">
        <v>151</v>
      </c>
      <c r="D7" s="266"/>
      <c r="E7" s="267">
        <v>45812</v>
      </c>
      <c r="F7" s="267"/>
      <c r="G7" s="267"/>
      <c r="H7" s="267"/>
      <c r="I7" s="267"/>
      <c r="J7" s="267"/>
      <c r="K7" s="267"/>
      <c r="L7" s="267"/>
      <c r="Y7" s="156" t="s">
        <v>185</v>
      </c>
    </row>
    <row r="8" spans="1:25" ht="14.25" customHeight="1">
      <c r="E8" s="210"/>
      <c r="F8" s="210"/>
      <c r="G8" s="210"/>
      <c r="H8" s="210"/>
      <c r="I8" s="210"/>
      <c r="J8" s="210"/>
      <c r="K8" s="210"/>
      <c r="L8" s="210"/>
      <c r="Y8" s="156"/>
    </row>
    <row r="9" spans="1:25">
      <c r="B9" t="s">
        <v>152</v>
      </c>
      <c r="Y9" s="11"/>
    </row>
    <row r="10" spans="1:25">
      <c r="C10" t="s">
        <v>153</v>
      </c>
      <c r="Y10" s="11"/>
    </row>
    <row r="11" spans="1:25" ht="14.25" customHeight="1">
      <c r="Y11" s="11"/>
    </row>
    <row r="12" spans="1:25">
      <c r="B12" t="s">
        <v>154</v>
      </c>
      <c r="Y12" s="11"/>
    </row>
    <row r="13" spans="1:25">
      <c r="C13" t="s">
        <v>155</v>
      </c>
      <c r="Y13" s="10"/>
    </row>
    <row r="14" spans="1:25" ht="15" customHeight="1">
      <c r="Y14" s="11"/>
    </row>
    <row r="15" spans="1:25" ht="22.2">
      <c r="A15" s="27" t="s">
        <v>156</v>
      </c>
      <c r="B15" s="27"/>
      <c r="Y15" s="11"/>
    </row>
    <row r="16" spans="1:25" ht="20.25" customHeight="1">
      <c r="B16" s="261" t="s">
        <v>157</v>
      </c>
      <c r="C16" s="262"/>
      <c r="D16" s="262"/>
      <c r="E16" s="263"/>
      <c r="F16" s="263"/>
      <c r="G16" s="263"/>
      <c r="H16" s="263"/>
      <c r="I16" s="263"/>
      <c r="J16" s="263"/>
      <c r="K16" s="263"/>
      <c r="L16" s="263"/>
      <c r="M16" s="146" t="s">
        <v>158</v>
      </c>
      <c r="N16" s="261" t="s">
        <v>159</v>
      </c>
      <c r="O16" s="262"/>
      <c r="P16" s="262"/>
      <c r="Q16" s="257"/>
      <c r="R16" s="257"/>
      <c r="S16" s="257"/>
      <c r="T16" s="257"/>
      <c r="U16" s="257"/>
      <c r="V16" s="257"/>
      <c r="W16" s="146" t="s">
        <v>160</v>
      </c>
      <c r="Y16" s="11"/>
    </row>
    <row r="17" spans="1:25" ht="20.25" customHeight="1">
      <c r="B17" s="261" t="s">
        <v>161</v>
      </c>
      <c r="C17" s="262"/>
      <c r="D17" s="262"/>
      <c r="E17" s="264">
        <v>1</v>
      </c>
      <c r="F17" s="264"/>
      <c r="G17" s="264"/>
      <c r="H17" s="264"/>
      <c r="I17" s="264"/>
      <c r="J17" s="264"/>
      <c r="K17" s="264"/>
      <c r="L17" s="264"/>
      <c r="M17" s="265"/>
      <c r="N17" s="261" t="s">
        <v>162</v>
      </c>
      <c r="O17" s="262"/>
      <c r="P17" s="262"/>
      <c r="Q17" s="264">
        <v>32</v>
      </c>
      <c r="R17" s="264"/>
      <c r="S17" s="264"/>
      <c r="T17" s="264"/>
      <c r="U17" s="264"/>
      <c r="V17" s="264"/>
      <c r="W17" s="265"/>
      <c r="Y17" s="11"/>
    </row>
    <row r="18" spans="1:25" ht="20.25" customHeight="1">
      <c r="B18" s="261" t="s">
        <v>163</v>
      </c>
      <c r="C18" s="262"/>
      <c r="D18" s="262"/>
      <c r="E18" s="263">
        <v>1111</v>
      </c>
      <c r="F18" s="263"/>
      <c r="G18" s="263"/>
      <c r="H18" s="263"/>
      <c r="I18" s="263"/>
      <c r="J18" s="263"/>
      <c r="K18" s="263"/>
      <c r="L18" s="263"/>
      <c r="M18" s="146" t="s">
        <v>164</v>
      </c>
      <c r="N18" s="261" t="s">
        <v>165</v>
      </c>
      <c r="O18" s="262"/>
      <c r="P18" s="262"/>
      <c r="Q18" s="257"/>
      <c r="R18" s="257"/>
      <c r="S18" s="257"/>
      <c r="T18" s="257"/>
      <c r="U18" s="257"/>
      <c r="V18" s="257"/>
      <c r="W18" s="258"/>
      <c r="Y18" s="11"/>
    </row>
    <row r="19" spans="1:25" ht="20.25" customHeight="1">
      <c r="B19" s="261" t="s">
        <v>166</v>
      </c>
      <c r="C19" s="262"/>
      <c r="D19" s="262"/>
      <c r="E19" s="257" t="s">
        <v>167</v>
      </c>
      <c r="F19" s="257"/>
      <c r="G19" s="147"/>
      <c r="H19" s="147" t="s">
        <v>168</v>
      </c>
      <c r="I19" s="147"/>
      <c r="J19" s="257" t="s">
        <v>169</v>
      </c>
      <c r="K19" s="257"/>
      <c r="L19" s="147"/>
      <c r="M19" s="146" t="s">
        <v>168</v>
      </c>
      <c r="N19" s="261" t="s">
        <v>170</v>
      </c>
      <c r="O19" s="262"/>
      <c r="P19" s="262"/>
      <c r="Q19" s="257"/>
      <c r="R19" s="257"/>
      <c r="S19" s="257"/>
      <c r="T19" s="257"/>
      <c r="U19" s="257"/>
      <c r="V19" s="257"/>
      <c r="W19" s="258"/>
      <c r="Y19" s="11"/>
    </row>
    <row r="20" spans="1:25" ht="15.75" customHeight="1">
      <c r="Y20" s="11"/>
    </row>
    <row r="21" spans="1:25" ht="22.2">
      <c r="A21" s="27" t="s">
        <v>171</v>
      </c>
      <c r="B21" s="27"/>
      <c r="Y21" s="11"/>
    </row>
    <row r="22" spans="1:25" ht="20.25" customHeight="1">
      <c r="B22" s="12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3"/>
      <c r="Y22" s="11"/>
    </row>
    <row r="23" spans="1:25">
      <c r="B23" s="149"/>
      <c r="W23" s="14"/>
      <c r="Y23" s="11"/>
    </row>
    <row r="24" spans="1:25">
      <c r="B24" s="149"/>
      <c r="W24" s="14"/>
      <c r="Y24" s="11"/>
    </row>
    <row r="25" spans="1:25">
      <c r="B25" s="149"/>
      <c r="W25" s="14"/>
      <c r="Y25" s="11"/>
    </row>
    <row r="26" spans="1:25">
      <c r="B26" s="149"/>
      <c r="W26" s="14"/>
      <c r="Y26" s="11"/>
    </row>
    <row r="27" spans="1:25">
      <c r="B27" s="149"/>
      <c r="W27" s="14"/>
      <c r="Y27" s="11"/>
    </row>
    <row r="28" spans="1:25">
      <c r="B28" s="149"/>
      <c r="W28" s="14"/>
    </row>
    <row r="29" spans="1:25">
      <c r="B29" s="149"/>
      <c r="W29" s="14"/>
      <c r="Y29" s="11"/>
    </row>
    <row r="30" spans="1:25">
      <c r="B30" s="149"/>
      <c r="W30" s="14"/>
      <c r="Y30" s="11"/>
    </row>
    <row r="31" spans="1:25">
      <c r="B31" s="149"/>
      <c r="W31" s="14"/>
      <c r="Y31" s="11"/>
    </row>
    <row r="32" spans="1:25" ht="19.5" customHeight="1">
      <c r="B32" s="149"/>
      <c r="W32" s="14"/>
      <c r="Y32" s="11"/>
    </row>
    <row r="33" spans="2:25" ht="19.5" customHeight="1">
      <c r="B33" s="149"/>
      <c r="W33" s="14"/>
      <c r="Y33" s="11"/>
    </row>
    <row r="34" spans="2:25" ht="19.5" customHeight="1">
      <c r="B34" s="150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"/>
      <c r="Y34" s="11"/>
    </row>
    <row r="35" spans="2:25" ht="19.5" customHeight="1">
      <c r="Y35" s="11"/>
    </row>
    <row r="36" spans="2:25" ht="19.5" customHeight="1">
      <c r="Y36" s="11"/>
    </row>
    <row r="37" spans="2:25" ht="19.5" customHeight="1">
      <c r="Y37" s="11"/>
    </row>
    <row r="38" spans="2:25" ht="19.5" customHeight="1"/>
    <row r="39" spans="2:25" ht="19.5" customHeight="1"/>
    <row r="40" spans="2:25" ht="19.5" customHeight="1"/>
  </sheetData>
  <mergeCells count="22">
    <mergeCell ref="E16:L16"/>
    <mergeCell ref="B19:D19"/>
    <mergeCell ref="E19:F19"/>
    <mergeCell ref="J19:K19"/>
    <mergeCell ref="N19:P19"/>
    <mergeCell ref="B16:D16"/>
    <mergeCell ref="Q19:W19"/>
    <mergeCell ref="B4:D4"/>
    <mergeCell ref="B18:D18"/>
    <mergeCell ref="E18:L18"/>
    <mergeCell ref="N18:P18"/>
    <mergeCell ref="Q18:W18"/>
    <mergeCell ref="N16:P16"/>
    <mergeCell ref="Q16:V16"/>
    <mergeCell ref="B17:D17"/>
    <mergeCell ref="E17:M17"/>
    <mergeCell ref="N17:P17"/>
    <mergeCell ref="Q17:W17"/>
    <mergeCell ref="C6:D6"/>
    <mergeCell ref="E6:L6"/>
    <mergeCell ref="C7:D7"/>
    <mergeCell ref="E7:L7"/>
  </mergeCells>
  <phoneticPr fontId="3"/>
  <pageMargins left="0.70866141732283472" right="0.31496062992125984" top="0.74803149606299213" bottom="0.74803149606299213" header="0.31496062992125984" footer="0.31496062992125984"/>
  <pageSetup paperSize="9" orientation="portrait" r:id="rId1"/>
  <headerFooter>
    <oddFooter>&amp;C２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5" r:id="rId4" name="Check Box 1">
              <controlPr defaultSize="0" autoFill="0" autoLine="0" autoPict="0">
                <anchor moveWithCells="1">
                  <from>
                    <xdr:col>25</xdr:col>
                    <xdr:colOff>0</xdr:colOff>
                    <xdr:row>5</xdr:row>
                    <xdr:rowOff>0</xdr:rowOff>
                  </from>
                  <to>
                    <xdr:col>25</xdr:col>
                    <xdr:colOff>38100</xdr:colOff>
                    <xdr:row>6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ECCF6-0DC5-489B-BC78-509636B4E49F}">
  <dimension ref="A1:AB37"/>
  <sheetViews>
    <sheetView view="pageBreakPreview" zoomScale="115" zoomScaleNormal="85" zoomScaleSheetLayoutView="115" workbookViewId="0">
      <selection activeCell="Y15" sqref="Y15"/>
    </sheetView>
  </sheetViews>
  <sheetFormatPr defaultRowHeight="18"/>
  <cols>
    <col min="1" max="24" width="3.59765625" customWidth="1"/>
    <col min="25" max="25" width="37" style="9" customWidth="1"/>
    <col min="26" max="26" width="2.296875" customWidth="1"/>
    <col min="27" max="46" width="3.59765625" customWidth="1"/>
  </cols>
  <sheetData>
    <row r="1" spans="1:26" ht="22.2">
      <c r="A1" s="28" t="s">
        <v>31</v>
      </c>
      <c r="B1" s="28" t="s">
        <v>172</v>
      </c>
    </row>
    <row r="2" spans="1:26" ht="20.25" customHeight="1">
      <c r="B2" s="266" t="s">
        <v>173</v>
      </c>
      <c r="C2" s="266"/>
      <c r="D2" s="266"/>
      <c r="E2" s="152">
        <v>20</v>
      </c>
      <c r="F2" s="153"/>
      <c r="G2" s="151" t="s">
        <v>174</v>
      </c>
      <c r="H2" s="151"/>
      <c r="I2" s="151" t="s">
        <v>175</v>
      </c>
      <c r="K2" t="s">
        <v>176</v>
      </c>
      <c r="M2" s="152">
        <v>20</v>
      </c>
      <c r="N2" s="153"/>
      <c r="O2" s="151" t="s">
        <v>174</v>
      </c>
      <c r="P2" s="151" t="s">
        <v>406</v>
      </c>
      <c r="Q2" s="151" t="s">
        <v>175</v>
      </c>
    </row>
    <row r="3" spans="1:26" ht="10.5" customHeight="1"/>
    <row r="4" spans="1:26" ht="20.25" customHeight="1">
      <c r="A4" s="27" t="s">
        <v>177</v>
      </c>
      <c r="B4" s="27"/>
      <c r="C4" s="11"/>
    </row>
    <row r="5" spans="1:26" ht="10.5" customHeight="1">
      <c r="B5" s="2"/>
      <c r="C5" s="2"/>
      <c r="D5" s="2"/>
      <c r="E5" s="8"/>
      <c r="F5" s="9"/>
      <c r="M5" s="8"/>
      <c r="N5" s="9"/>
    </row>
    <row r="6" spans="1:26">
      <c r="C6" s="11"/>
      <c r="P6" s="268" t="s">
        <v>178</v>
      </c>
      <c r="Q6" s="269"/>
      <c r="R6" s="269"/>
      <c r="S6" s="269"/>
      <c r="T6" s="269"/>
      <c r="U6" s="269"/>
      <c r="V6" s="269"/>
      <c r="W6" s="270"/>
      <c r="Y6" s="162" t="s">
        <v>179</v>
      </c>
      <c r="Z6" s="155"/>
    </row>
    <row r="7" spans="1:26">
      <c r="C7" s="11"/>
      <c r="P7" s="271"/>
      <c r="Q7" s="272"/>
      <c r="R7" s="272"/>
      <c r="S7" s="272"/>
      <c r="T7" s="272"/>
      <c r="U7" s="272"/>
      <c r="V7" s="272"/>
      <c r="W7" s="273"/>
      <c r="Y7" s="162" t="s">
        <v>194</v>
      </c>
      <c r="Z7" s="155"/>
    </row>
    <row r="8" spans="1:26">
      <c r="C8" s="11"/>
      <c r="P8" s="271"/>
      <c r="Q8" s="272"/>
      <c r="R8" s="272"/>
      <c r="S8" s="272"/>
      <c r="T8" s="272"/>
      <c r="U8" s="272"/>
      <c r="V8" s="272"/>
      <c r="W8" s="273"/>
      <c r="Y8" s="162" t="s">
        <v>195</v>
      </c>
      <c r="Z8" s="155"/>
    </row>
    <row r="9" spans="1:26">
      <c r="C9" s="11"/>
      <c r="P9" s="271"/>
      <c r="Q9" s="272"/>
      <c r="R9" s="272"/>
      <c r="S9" s="272"/>
      <c r="T9" s="272"/>
      <c r="U9" s="272"/>
      <c r="V9" s="272"/>
      <c r="W9" s="273"/>
      <c r="Y9" s="162" t="s">
        <v>196</v>
      </c>
      <c r="Z9" s="155"/>
    </row>
    <row r="10" spans="1:26">
      <c r="C10" s="10"/>
      <c r="P10" s="271"/>
      <c r="Q10" s="272"/>
      <c r="R10" s="272"/>
      <c r="S10" s="272"/>
      <c r="T10" s="272"/>
      <c r="U10" s="272"/>
      <c r="V10" s="272"/>
      <c r="W10" s="273"/>
      <c r="Y10" s="162" t="s">
        <v>197</v>
      </c>
      <c r="Z10" s="155"/>
    </row>
    <row r="11" spans="1:26">
      <c r="C11" s="11"/>
      <c r="P11" s="271"/>
      <c r="Q11" s="272"/>
      <c r="R11" s="272"/>
      <c r="S11" s="272"/>
      <c r="T11" s="272"/>
      <c r="U11" s="272"/>
      <c r="V11" s="272"/>
      <c r="W11" s="273"/>
    </row>
    <row r="12" spans="1:26" ht="20.25" customHeight="1">
      <c r="C12" s="11"/>
      <c r="P12" s="271"/>
      <c r="Q12" s="272"/>
      <c r="R12" s="272"/>
      <c r="S12" s="272"/>
      <c r="T12" s="272"/>
      <c r="U12" s="272"/>
      <c r="V12" s="272"/>
      <c r="W12" s="273"/>
    </row>
    <row r="13" spans="1:26" ht="20.25" customHeight="1">
      <c r="C13" s="11"/>
      <c r="P13" s="271"/>
      <c r="Q13" s="272"/>
      <c r="R13" s="272"/>
      <c r="S13" s="272"/>
      <c r="T13" s="272"/>
      <c r="U13" s="272"/>
      <c r="V13" s="272"/>
      <c r="W13" s="273"/>
    </row>
    <row r="14" spans="1:26" ht="20.25" customHeight="1">
      <c r="C14" s="11"/>
      <c r="P14" s="274"/>
      <c r="Q14" s="275"/>
      <c r="R14" s="275"/>
      <c r="S14" s="275"/>
      <c r="T14" s="275"/>
      <c r="U14" s="275"/>
      <c r="V14" s="275"/>
      <c r="W14" s="276"/>
    </row>
    <row r="15" spans="1:26" ht="20.25" customHeight="1">
      <c r="C15" s="11"/>
    </row>
    <row r="16" spans="1:26" ht="22.2">
      <c r="A16" s="27" t="s">
        <v>139</v>
      </c>
      <c r="B16" s="28"/>
    </row>
    <row r="17" spans="1:28" ht="20.25" customHeight="1">
      <c r="C17" s="11"/>
      <c r="P17" s="268" t="s">
        <v>178</v>
      </c>
      <c r="Q17" s="269"/>
      <c r="R17" s="269"/>
      <c r="S17" s="269"/>
      <c r="T17" s="269"/>
      <c r="U17" s="269"/>
      <c r="V17" s="269"/>
      <c r="W17" s="270"/>
    </row>
    <row r="18" spans="1:28" ht="20.25" customHeight="1">
      <c r="C18" s="11"/>
      <c r="P18" s="271"/>
      <c r="Q18" s="272"/>
      <c r="R18" s="272"/>
      <c r="S18" s="272"/>
      <c r="T18" s="272"/>
      <c r="U18" s="272"/>
      <c r="V18" s="272"/>
      <c r="W18" s="273"/>
    </row>
    <row r="19" spans="1:28" ht="20.25" customHeight="1">
      <c r="C19" s="11"/>
      <c r="P19" s="271"/>
      <c r="Q19" s="272"/>
      <c r="R19" s="272"/>
      <c r="S19" s="272"/>
      <c r="T19" s="272"/>
      <c r="U19" s="272"/>
      <c r="V19" s="272"/>
      <c r="W19" s="273"/>
    </row>
    <row r="20" spans="1:28">
      <c r="C20" s="11"/>
      <c r="P20" s="271"/>
      <c r="Q20" s="272"/>
      <c r="R20" s="272"/>
      <c r="S20" s="272"/>
      <c r="T20" s="272"/>
      <c r="U20" s="272"/>
      <c r="V20" s="272"/>
      <c r="W20" s="273"/>
    </row>
    <row r="21" spans="1:28">
      <c r="C21" s="11"/>
      <c r="P21" s="271"/>
      <c r="Q21" s="272"/>
      <c r="R21" s="272"/>
      <c r="S21" s="272"/>
      <c r="T21" s="272"/>
      <c r="U21" s="272"/>
      <c r="V21" s="272"/>
      <c r="W21" s="273"/>
    </row>
    <row r="22" spans="1:28">
      <c r="C22" s="11"/>
      <c r="P22" s="271"/>
      <c r="Q22" s="272"/>
      <c r="R22" s="272"/>
      <c r="S22" s="272"/>
      <c r="T22" s="272"/>
      <c r="U22" s="272"/>
      <c r="V22" s="272"/>
      <c r="W22" s="273"/>
    </row>
    <row r="23" spans="1:28">
      <c r="C23" s="11"/>
      <c r="P23" s="271"/>
      <c r="Q23" s="272"/>
      <c r="R23" s="272"/>
      <c r="S23" s="272"/>
      <c r="T23" s="272"/>
      <c r="U23" s="272"/>
      <c r="V23" s="272"/>
      <c r="W23" s="273"/>
    </row>
    <row r="24" spans="1:28">
      <c r="C24" s="11"/>
      <c r="P24" s="271"/>
      <c r="Q24" s="272"/>
      <c r="R24" s="272"/>
      <c r="S24" s="272"/>
      <c r="T24" s="272"/>
      <c r="U24" s="272"/>
      <c r="V24" s="272"/>
      <c r="W24" s="273"/>
    </row>
    <row r="25" spans="1:28">
      <c r="C25" s="11"/>
      <c r="P25" s="274"/>
      <c r="Q25" s="275"/>
      <c r="R25" s="275"/>
      <c r="S25" s="275"/>
      <c r="T25" s="275"/>
      <c r="U25" s="275"/>
      <c r="V25" s="275"/>
      <c r="W25" s="276"/>
    </row>
    <row r="26" spans="1:28">
      <c r="C26" s="11"/>
    </row>
    <row r="27" spans="1:28" ht="22.2">
      <c r="A27" s="27" t="s">
        <v>140</v>
      </c>
      <c r="C27" s="154"/>
      <c r="AB27" s="28"/>
    </row>
    <row r="28" spans="1:28">
      <c r="C28" s="11"/>
      <c r="P28" s="268" t="s">
        <v>178</v>
      </c>
      <c r="Q28" s="269"/>
      <c r="R28" s="269"/>
      <c r="S28" s="269"/>
      <c r="T28" s="269"/>
      <c r="U28" s="269"/>
      <c r="V28" s="269"/>
      <c r="W28" s="270"/>
    </row>
    <row r="29" spans="1:28" ht="19.5" customHeight="1">
      <c r="C29" s="11"/>
      <c r="P29" s="271"/>
      <c r="Q29" s="272"/>
      <c r="R29" s="272"/>
      <c r="S29" s="272"/>
      <c r="T29" s="272"/>
      <c r="U29" s="272"/>
      <c r="V29" s="272"/>
      <c r="W29" s="273"/>
    </row>
    <row r="30" spans="1:28" ht="19.5" customHeight="1">
      <c r="C30" s="11"/>
      <c r="P30" s="271"/>
      <c r="Q30" s="272"/>
      <c r="R30" s="272"/>
      <c r="S30" s="272"/>
      <c r="T30" s="272"/>
      <c r="U30" s="272"/>
      <c r="V30" s="272"/>
      <c r="W30" s="273"/>
    </row>
    <row r="31" spans="1:28" ht="19.5" customHeight="1">
      <c r="C31" s="11"/>
      <c r="P31" s="271"/>
      <c r="Q31" s="272"/>
      <c r="R31" s="272"/>
      <c r="S31" s="272"/>
      <c r="T31" s="272"/>
      <c r="U31" s="272"/>
      <c r="V31" s="272"/>
      <c r="W31" s="273"/>
    </row>
    <row r="32" spans="1:28" ht="19.5" customHeight="1">
      <c r="C32" s="11"/>
      <c r="P32" s="271"/>
      <c r="Q32" s="272"/>
      <c r="R32" s="272"/>
      <c r="S32" s="272"/>
      <c r="T32" s="272"/>
      <c r="U32" s="272"/>
      <c r="V32" s="272"/>
      <c r="W32" s="273"/>
    </row>
    <row r="33" spans="3:26" ht="19.5" customHeight="1">
      <c r="C33" s="11"/>
      <c r="P33" s="271"/>
      <c r="Q33" s="272"/>
      <c r="R33" s="272"/>
      <c r="S33" s="272"/>
      <c r="T33" s="272"/>
      <c r="U33" s="272"/>
      <c r="V33" s="272"/>
      <c r="W33" s="273"/>
    </row>
    <row r="34" spans="3:26" ht="19.5" customHeight="1">
      <c r="P34" s="271"/>
      <c r="Q34" s="272"/>
      <c r="R34" s="272"/>
      <c r="S34" s="272"/>
      <c r="T34" s="272"/>
      <c r="U34" s="272"/>
      <c r="V34" s="272"/>
      <c r="W34" s="273"/>
      <c r="Z34" s="11"/>
    </row>
    <row r="35" spans="3:26" ht="19.5" customHeight="1">
      <c r="P35" s="271"/>
      <c r="Q35" s="272"/>
      <c r="R35" s="272"/>
      <c r="S35" s="272"/>
      <c r="T35" s="272"/>
      <c r="U35" s="272"/>
      <c r="V35" s="272"/>
      <c r="W35" s="273"/>
    </row>
    <row r="36" spans="3:26" ht="19.5" customHeight="1">
      <c r="P36" s="274"/>
      <c r="Q36" s="275"/>
      <c r="R36" s="275"/>
      <c r="S36" s="275"/>
      <c r="T36" s="275"/>
      <c r="U36" s="275"/>
      <c r="V36" s="275"/>
      <c r="W36" s="276"/>
    </row>
    <row r="37" spans="3:26" ht="19.5" customHeight="1"/>
  </sheetData>
  <mergeCells count="4">
    <mergeCell ref="B2:D2"/>
    <mergeCell ref="P6:W14"/>
    <mergeCell ref="P17:W25"/>
    <mergeCell ref="P28:W36"/>
  </mergeCells>
  <phoneticPr fontId="3"/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3</xdr:col>
                    <xdr:colOff>15240</xdr:colOff>
                    <xdr:row>6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E03E8-CBCA-4026-B8F5-CB4D36DAD655}">
  <dimension ref="A1:AD39"/>
  <sheetViews>
    <sheetView view="pageBreakPreview" zoomScale="85" zoomScaleNormal="85" zoomScaleSheetLayoutView="85" workbookViewId="0">
      <selection activeCell="G1" sqref="G1"/>
    </sheetView>
  </sheetViews>
  <sheetFormatPr defaultRowHeight="18"/>
  <cols>
    <col min="1" max="1" width="5.5" customWidth="1"/>
    <col min="2" max="5" width="6.69921875" customWidth="1"/>
    <col min="6" max="12" width="7" customWidth="1"/>
    <col min="13" max="13" width="6.69921875" customWidth="1"/>
    <col min="14" max="14" width="42.59765625" customWidth="1"/>
    <col min="15" max="28" width="12.69921875" customWidth="1"/>
    <col min="29" max="29" width="3.59765625" customWidth="1"/>
    <col min="30" max="30" width="2.296875" customWidth="1"/>
    <col min="31" max="50" width="3.59765625" customWidth="1"/>
  </cols>
  <sheetData>
    <row r="1" spans="1:14" ht="30.6" customHeight="1">
      <c r="A1" s="27" t="s">
        <v>122</v>
      </c>
    </row>
    <row r="2" spans="1:14" ht="30.6" customHeight="1">
      <c r="A2" s="27"/>
      <c r="B2" s="282" t="s">
        <v>29</v>
      </c>
      <c r="C2" s="282"/>
      <c r="D2" s="283">
        <f>'入力用_1エネルギー使用状況(使用量)'!F30</f>
        <v>0</v>
      </c>
      <c r="E2" s="283"/>
      <c r="F2" s="142"/>
      <c r="G2" s="130" t="s">
        <v>125</v>
      </c>
      <c r="H2" s="282" t="s">
        <v>27</v>
      </c>
      <c r="I2" s="282"/>
      <c r="J2" s="284">
        <f>'入力用_1エネルギー使用状況(使用量)'!L30</f>
        <v>0</v>
      </c>
      <c r="K2" s="284"/>
      <c r="L2" s="130" t="s">
        <v>28</v>
      </c>
    </row>
    <row r="3" spans="1:14" ht="15.6" customHeight="1"/>
    <row r="4" spans="1:14" ht="30.6" customHeight="1">
      <c r="A4" s="27" t="s">
        <v>58</v>
      </c>
    </row>
    <row r="5" spans="1:14" ht="25.5" customHeight="1" thickBot="1">
      <c r="A5" s="28" t="s">
        <v>59</v>
      </c>
    </row>
    <row r="6" spans="1:14" ht="22.5" customHeight="1">
      <c r="A6" s="290"/>
      <c r="B6" s="285" t="s">
        <v>47</v>
      </c>
      <c r="C6" s="285"/>
      <c r="D6" s="285"/>
      <c r="E6" s="286"/>
      <c r="F6" s="41" t="s">
        <v>48</v>
      </c>
      <c r="G6" s="41" t="s">
        <v>48</v>
      </c>
      <c r="H6" s="41" t="s">
        <v>55</v>
      </c>
      <c r="I6" s="41" t="s">
        <v>49</v>
      </c>
      <c r="J6" s="52" t="s">
        <v>54</v>
      </c>
      <c r="K6" s="30"/>
    </row>
    <row r="7" spans="1:14" ht="22.5" customHeight="1" thickBot="1">
      <c r="A7" s="291"/>
      <c r="B7" s="287"/>
      <c r="C7" s="287"/>
      <c r="D7" s="287"/>
      <c r="E7" s="288"/>
      <c r="F7" s="53" t="s">
        <v>189</v>
      </c>
      <c r="G7" s="53" t="s">
        <v>56</v>
      </c>
      <c r="H7" s="54" t="s">
        <v>57</v>
      </c>
      <c r="I7" s="54" t="s">
        <v>52</v>
      </c>
      <c r="J7" s="55" t="s">
        <v>51</v>
      </c>
      <c r="K7" s="40"/>
    </row>
    <row r="8" spans="1:14" ht="37.5" customHeight="1">
      <c r="A8" s="46" t="s">
        <v>42</v>
      </c>
      <c r="B8" s="281"/>
      <c r="C8" s="281"/>
      <c r="D8" s="281"/>
      <c r="E8" s="281"/>
      <c r="F8" s="32"/>
      <c r="G8" s="32"/>
      <c r="H8" s="47" t="e">
        <f>G8/J$2</f>
        <v>#DIV/0!</v>
      </c>
      <c r="I8" s="32"/>
      <c r="J8" s="59"/>
      <c r="K8" s="29"/>
      <c r="N8" s="163"/>
    </row>
    <row r="9" spans="1:14" ht="37.5" customHeight="1">
      <c r="A9" s="43" t="s">
        <v>43</v>
      </c>
      <c r="B9" s="281"/>
      <c r="C9" s="281"/>
      <c r="D9" s="281"/>
      <c r="E9" s="281"/>
      <c r="F9" s="33"/>
      <c r="G9" s="33"/>
      <c r="H9" s="39" t="e">
        <f t="shared" ref="H9:H12" si="0">G9/J$2</f>
        <v>#DIV/0!</v>
      </c>
      <c r="I9" s="33"/>
      <c r="J9" s="60"/>
      <c r="N9" s="163"/>
    </row>
    <row r="10" spans="1:14" ht="37.5" customHeight="1">
      <c r="A10" s="43" t="s">
        <v>44</v>
      </c>
      <c r="B10" s="281"/>
      <c r="C10" s="281"/>
      <c r="D10" s="281"/>
      <c r="E10" s="281"/>
      <c r="F10" s="33"/>
      <c r="G10" s="33"/>
      <c r="H10" s="39" t="e">
        <f t="shared" si="0"/>
        <v>#DIV/0!</v>
      </c>
      <c r="I10" s="33"/>
      <c r="J10" s="60"/>
      <c r="N10" s="164"/>
    </row>
    <row r="11" spans="1:14" ht="37.5" customHeight="1">
      <c r="A11" s="43" t="s">
        <v>45</v>
      </c>
      <c r="B11" s="277"/>
      <c r="C11" s="277"/>
      <c r="D11" s="277"/>
      <c r="E11" s="277"/>
      <c r="F11" s="33"/>
      <c r="G11" s="33"/>
      <c r="H11" s="39" t="e">
        <f t="shared" si="0"/>
        <v>#DIV/0!</v>
      </c>
      <c r="I11" s="33"/>
      <c r="J11" s="60"/>
    </row>
    <row r="12" spans="1:14" ht="37.5" customHeight="1" thickBot="1">
      <c r="A12" s="36" t="s">
        <v>46</v>
      </c>
      <c r="B12" s="289"/>
      <c r="C12" s="289"/>
      <c r="D12" s="289"/>
      <c r="E12" s="289"/>
      <c r="F12" s="31"/>
      <c r="G12" s="38"/>
      <c r="H12" s="44" t="e">
        <f t="shared" si="0"/>
        <v>#DIV/0!</v>
      </c>
      <c r="I12" s="31"/>
      <c r="J12" s="61"/>
    </row>
    <row r="13" spans="1:14" ht="37.5" customHeight="1" thickBot="1">
      <c r="A13" s="279" t="s">
        <v>32</v>
      </c>
      <c r="B13" s="280"/>
      <c r="C13" s="280"/>
      <c r="D13" s="280"/>
      <c r="E13" s="280"/>
      <c r="F13" s="143"/>
      <c r="G13" s="35">
        <f>SUM(G8:G12)</f>
        <v>0</v>
      </c>
      <c r="H13" s="45" t="e">
        <f>SUM(H8:H12)</f>
        <v>#DIV/0!</v>
      </c>
      <c r="I13" s="35">
        <f>SUM(I8:I12)</f>
        <v>0</v>
      </c>
      <c r="J13" s="62">
        <f>SUM(J8:J12)</f>
        <v>0</v>
      </c>
    </row>
    <row r="14" spans="1:14" ht="10.95" customHeight="1"/>
    <row r="15" spans="1:14" ht="25.5" customHeight="1" thickBot="1">
      <c r="A15" s="28" t="s">
        <v>60</v>
      </c>
    </row>
    <row r="16" spans="1:14" ht="22.5" customHeight="1">
      <c r="A16" s="290"/>
      <c r="B16" s="285" t="s">
        <v>47</v>
      </c>
      <c r="C16" s="285"/>
      <c r="D16" s="285"/>
      <c r="E16" s="286"/>
      <c r="F16" s="41" t="s">
        <v>48</v>
      </c>
      <c r="G16" s="41" t="s">
        <v>48</v>
      </c>
      <c r="H16" s="41" t="s">
        <v>55</v>
      </c>
      <c r="I16" s="41" t="s">
        <v>49</v>
      </c>
      <c r="J16" s="41" t="s">
        <v>54</v>
      </c>
      <c r="K16" s="41" t="s">
        <v>50</v>
      </c>
      <c r="L16" s="52" t="s">
        <v>63</v>
      </c>
    </row>
    <row r="17" spans="1:30" ht="22.5" customHeight="1" thickBot="1">
      <c r="A17" s="291"/>
      <c r="B17" s="287"/>
      <c r="C17" s="287"/>
      <c r="D17" s="287"/>
      <c r="E17" s="288"/>
      <c r="F17" s="53" t="s">
        <v>189</v>
      </c>
      <c r="G17" s="53" t="s">
        <v>56</v>
      </c>
      <c r="H17" s="54" t="s">
        <v>57</v>
      </c>
      <c r="I17" s="54" t="s">
        <v>198</v>
      </c>
      <c r="J17" s="54" t="s">
        <v>51</v>
      </c>
      <c r="K17" s="54" t="s">
        <v>52</v>
      </c>
      <c r="L17" s="55" t="s">
        <v>53</v>
      </c>
    </row>
    <row r="18" spans="1:30" ht="37.5" customHeight="1">
      <c r="A18" s="46" t="s">
        <v>42</v>
      </c>
      <c r="B18" s="281"/>
      <c r="C18" s="281"/>
      <c r="D18" s="281"/>
      <c r="E18" s="281"/>
      <c r="F18" s="32"/>
      <c r="G18" s="32"/>
      <c r="H18" s="47" t="e">
        <f>G18/J$2</f>
        <v>#DIV/0!</v>
      </c>
      <c r="I18" s="32"/>
      <c r="J18" s="32"/>
      <c r="K18" s="32"/>
      <c r="L18" s="51" t="e">
        <f>K18/I18</f>
        <v>#DIV/0!</v>
      </c>
    </row>
    <row r="19" spans="1:30" ht="37.5" customHeight="1">
      <c r="A19" s="43" t="s">
        <v>43</v>
      </c>
      <c r="B19" s="277"/>
      <c r="C19" s="277"/>
      <c r="D19" s="277"/>
      <c r="E19" s="277"/>
      <c r="F19" s="33"/>
      <c r="G19" s="33"/>
      <c r="H19" s="39" t="e">
        <f t="shared" ref="H19:H22" si="1">G19/J$2</f>
        <v>#DIV/0!</v>
      </c>
      <c r="I19" s="33"/>
      <c r="J19" s="33"/>
      <c r="K19" s="33"/>
      <c r="L19" s="49" t="e">
        <f t="shared" ref="L19:L22" si="2">K19/I19</f>
        <v>#DIV/0!</v>
      </c>
    </row>
    <row r="20" spans="1:30" ht="37.5" customHeight="1">
      <c r="A20" s="43" t="s">
        <v>44</v>
      </c>
      <c r="B20" s="277"/>
      <c r="C20" s="277"/>
      <c r="D20" s="277"/>
      <c r="E20" s="277"/>
      <c r="F20" s="33"/>
      <c r="G20" s="33"/>
      <c r="H20" s="39" t="e">
        <f t="shared" si="1"/>
        <v>#DIV/0!</v>
      </c>
      <c r="I20" s="33"/>
      <c r="J20" s="33"/>
      <c r="K20" s="33"/>
      <c r="L20" s="49" t="e">
        <f t="shared" si="2"/>
        <v>#DIV/0!</v>
      </c>
    </row>
    <row r="21" spans="1:30" ht="37.5" customHeight="1">
      <c r="A21" s="43" t="s">
        <v>45</v>
      </c>
      <c r="B21" s="277"/>
      <c r="C21" s="277"/>
      <c r="D21" s="277"/>
      <c r="E21" s="277"/>
      <c r="F21" s="33"/>
      <c r="G21" s="33"/>
      <c r="H21" s="39" t="e">
        <f t="shared" si="1"/>
        <v>#DIV/0!</v>
      </c>
      <c r="I21" s="33"/>
      <c r="J21" s="33"/>
      <c r="K21" s="33"/>
      <c r="L21" s="49" t="e">
        <f t="shared" si="2"/>
        <v>#DIV/0!</v>
      </c>
    </row>
    <row r="22" spans="1:30" ht="37.5" customHeight="1" thickBot="1">
      <c r="A22" s="37" t="s">
        <v>46</v>
      </c>
      <c r="B22" s="278"/>
      <c r="C22" s="278"/>
      <c r="D22" s="278"/>
      <c r="E22" s="278"/>
      <c r="F22" s="31"/>
      <c r="G22" s="38"/>
      <c r="H22" s="42" t="e">
        <f t="shared" si="1"/>
        <v>#DIV/0!</v>
      </c>
      <c r="I22" s="38"/>
      <c r="J22" s="38"/>
      <c r="K22" s="38"/>
      <c r="L22" s="50" t="e">
        <f t="shared" si="2"/>
        <v>#DIV/0!</v>
      </c>
    </row>
    <row r="23" spans="1:30" ht="37.5" customHeight="1" thickBot="1">
      <c r="A23" s="279" t="s">
        <v>32</v>
      </c>
      <c r="B23" s="280"/>
      <c r="C23" s="280"/>
      <c r="D23" s="280"/>
      <c r="E23" s="280"/>
      <c r="F23" s="143"/>
      <c r="G23" s="35">
        <f>SUM(G18:G22)</f>
        <v>0</v>
      </c>
      <c r="H23" s="45" t="e">
        <f>SUM(H18:H22)</f>
        <v>#DIV/0!</v>
      </c>
      <c r="I23" s="35">
        <f>SUM(I18:I22)</f>
        <v>0</v>
      </c>
      <c r="J23" s="35">
        <f>SUM(J18:J22)</f>
        <v>0</v>
      </c>
      <c r="K23" s="34"/>
      <c r="L23" s="48"/>
    </row>
    <row r="24" spans="1:30" ht="9.6" customHeight="1"/>
    <row r="25" spans="1:30" ht="31.5" customHeight="1"/>
    <row r="26" spans="1:30" ht="31.5" customHeight="1"/>
    <row r="27" spans="1:30" ht="19.5" customHeight="1">
      <c r="A27" s="58"/>
      <c r="B27" s="58"/>
      <c r="C27" s="58"/>
    </row>
    <row r="28" spans="1:30" ht="19.5" customHeight="1">
      <c r="A28" s="58"/>
      <c r="B28" s="58"/>
      <c r="C28" s="58"/>
    </row>
    <row r="29" spans="1:30" ht="19.5" customHeight="1">
      <c r="AD29" s="11"/>
    </row>
    <row r="30" spans="1:30" ht="23.55" customHeight="1">
      <c r="N30" s="163" t="s">
        <v>179</v>
      </c>
    </row>
    <row r="31" spans="1:30" ht="23.55" customHeight="1">
      <c r="N31" s="163" t="s">
        <v>199</v>
      </c>
    </row>
    <row r="32" spans="1:30" ht="23.55" customHeight="1">
      <c r="N32" s="164" t="s">
        <v>200</v>
      </c>
    </row>
    <row r="33" spans="14:14" ht="23.55" customHeight="1">
      <c r="N33" s="164" t="s">
        <v>201</v>
      </c>
    </row>
    <row r="34" spans="14:14" ht="23.55" customHeight="1">
      <c r="N34" s="164" t="s">
        <v>202</v>
      </c>
    </row>
    <row r="35" spans="14:14" ht="23.55" customHeight="1">
      <c r="N35" s="164" t="s">
        <v>203</v>
      </c>
    </row>
    <row r="36" spans="14:14" ht="23.55" customHeight="1">
      <c r="N36" s="164" t="s">
        <v>204</v>
      </c>
    </row>
    <row r="37" spans="14:14" ht="23.55" customHeight="1"/>
    <row r="38" spans="14:14" ht="23.55" customHeight="1"/>
    <row r="39" spans="14:14" ht="23.55" customHeight="1"/>
  </sheetData>
  <mergeCells count="20">
    <mergeCell ref="B2:C2"/>
    <mergeCell ref="D2:E2"/>
    <mergeCell ref="H2:I2"/>
    <mergeCell ref="J2:K2"/>
    <mergeCell ref="B19:E19"/>
    <mergeCell ref="A13:E13"/>
    <mergeCell ref="B16:E17"/>
    <mergeCell ref="B6:E7"/>
    <mergeCell ref="B8:E8"/>
    <mergeCell ref="B9:E9"/>
    <mergeCell ref="B10:E10"/>
    <mergeCell ref="B11:E11"/>
    <mergeCell ref="B12:E12"/>
    <mergeCell ref="A6:A7"/>
    <mergeCell ref="A16:A17"/>
    <mergeCell ref="B20:E20"/>
    <mergeCell ref="B21:E21"/>
    <mergeCell ref="B22:E22"/>
    <mergeCell ref="A23:E23"/>
    <mergeCell ref="B18:E18"/>
  </mergeCells>
  <phoneticPr fontId="3"/>
  <pageMargins left="0.70866141732283472" right="0.31496062992125984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7</xdr:row>
                    <xdr:rowOff>0</xdr:rowOff>
                  </from>
                  <to>
                    <xdr:col>0</xdr:col>
                    <xdr:colOff>15240</xdr:colOff>
                    <xdr:row>7</xdr:row>
                    <xdr:rowOff>251460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Check Box 6">
              <controlPr defaultSize="0" autoFill="0" autoLine="0" autoPict="0">
                <anchor moveWithCells="1">
                  <from>
                    <xdr:col>0</xdr:col>
                    <xdr:colOff>0</xdr:colOff>
                    <xdr:row>17</xdr:row>
                    <xdr:rowOff>0</xdr:rowOff>
                  </from>
                  <to>
                    <xdr:col>0</xdr:col>
                    <xdr:colOff>15240</xdr:colOff>
                    <xdr:row>17</xdr:row>
                    <xdr:rowOff>251460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C888D-6A6D-4A3D-B285-2951C1ACFE7F}">
  <dimension ref="A1:Z48"/>
  <sheetViews>
    <sheetView view="pageBreakPreview" zoomScaleNormal="100" zoomScaleSheetLayoutView="100" workbookViewId="0">
      <selection activeCell="A46" sqref="A46:D46"/>
    </sheetView>
  </sheetViews>
  <sheetFormatPr defaultRowHeight="18"/>
  <cols>
    <col min="1" max="25" width="3.5" customWidth="1"/>
    <col min="26" max="26" width="59.296875" customWidth="1"/>
    <col min="27" max="40" width="3.5" customWidth="1"/>
  </cols>
  <sheetData>
    <row r="1" spans="1:26" ht="39.6" customHeight="1">
      <c r="A1" s="296" t="s">
        <v>42</v>
      </c>
      <c r="B1" s="296"/>
      <c r="C1" s="296"/>
      <c r="D1" s="297" t="s">
        <v>215</v>
      </c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9"/>
    </row>
    <row r="2" spans="1:26" ht="15" customHeight="1">
      <c r="Z2" s="155" t="s">
        <v>181</v>
      </c>
    </row>
    <row r="3" spans="1:26" ht="15" customHeight="1">
      <c r="A3" s="165" t="s">
        <v>216</v>
      </c>
      <c r="Z3" s="155" t="s">
        <v>226</v>
      </c>
    </row>
    <row r="4" spans="1:26" ht="15" customHeight="1">
      <c r="Z4" s="155" t="s">
        <v>227</v>
      </c>
    </row>
    <row r="5" spans="1:26" ht="15" customHeight="1">
      <c r="Z5" s="155" t="s">
        <v>228</v>
      </c>
    </row>
    <row r="6" spans="1:26" ht="15" customHeight="1">
      <c r="Z6" s="155" t="s">
        <v>229</v>
      </c>
    </row>
    <row r="7" spans="1:26" ht="15" customHeight="1">
      <c r="Z7" s="155" t="s">
        <v>230</v>
      </c>
    </row>
    <row r="8" spans="1:26" ht="15" customHeight="1"/>
    <row r="9" spans="1:26" ht="15" customHeight="1"/>
    <row r="10" spans="1:26" ht="15" customHeight="1"/>
    <row r="11" spans="1:26" ht="15" customHeight="1">
      <c r="A11" s="165" t="s">
        <v>217</v>
      </c>
    </row>
    <row r="12" spans="1:26" ht="15" customHeight="1"/>
    <row r="13" spans="1:26" ht="15" customHeight="1"/>
    <row r="14" spans="1:26" ht="15" customHeight="1"/>
    <row r="15" spans="1:26" ht="15" customHeight="1"/>
    <row r="16" spans="1:26" ht="15" customHeight="1"/>
    <row r="17" spans="1:1" ht="15" customHeight="1"/>
    <row r="18" spans="1:1" ht="15" customHeight="1"/>
    <row r="19" spans="1:1" ht="15" customHeight="1"/>
    <row r="20" spans="1:1" ht="15" customHeight="1"/>
    <row r="21" spans="1:1" ht="15" customHeight="1"/>
    <row r="22" spans="1:1" ht="15" customHeight="1"/>
    <row r="23" spans="1:1" ht="15" customHeight="1">
      <c r="A23" s="165" t="s">
        <v>218</v>
      </c>
    </row>
    <row r="24" spans="1:1" ht="15" customHeight="1"/>
    <row r="25" spans="1:1" ht="15" customHeight="1"/>
    <row r="26" spans="1:1" ht="15" customHeight="1"/>
    <row r="27" spans="1:1" ht="15" customHeight="1"/>
    <row r="28" spans="1:1" ht="15" customHeight="1"/>
    <row r="29" spans="1:1" ht="15" customHeight="1"/>
    <row r="30" spans="1:1" ht="15" customHeight="1"/>
    <row r="31" spans="1:1" ht="15" customHeight="1"/>
    <row r="32" spans="1:1" ht="15" customHeight="1"/>
    <row r="33" spans="1:24" ht="15" customHeight="1"/>
    <row r="34" spans="1:24" ht="15" customHeight="1"/>
    <row r="35" spans="1:24" ht="15" customHeight="1"/>
    <row r="36" spans="1:24" ht="15" customHeight="1"/>
    <row r="37" spans="1:24" ht="15" customHeight="1"/>
    <row r="38" spans="1:24" ht="15" customHeight="1"/>
    <row r="39" spans="1:24" ht="15" customHeight="1"/>
    <row r="40" spans="1:24" ht="15" customHeight="1"/>
    <row r="41" spans="1:24" ht="15" customHeight="1"/>
    <row r="42" spans="1:24" ht="15" customHeight="1"/>
    <row r="43" spans="1:24" ht="15" customHeight="1"/>
    <row r="44" spans="1:24" ht="15" customHeight="1"/>
    <row r="45" spans="1:24" ht="15" customHeight="1">
      <c r="A45" s="292" t="s">
        <v>221</v>
      </c>
      <c r="B45" s="257"/>
      <c r="C45" s="257"/>
      <c r="D45" s="257"/>
      <c r="E45" s="257"/>
      <c r="F45" s="258"/>
      <c r="G45" s="257" t="s">
        <v>220</v>
      </c>
      <c r="H45" s="257"/>
      <c r="I45" s="257"/>
      <c r="J45" s="257"/>
      <c r="K45" s="257"/>
      <c r="L45" s="257"/>
      <c r="M45" s="292" t="s">
        <v>222</v>
      </c>
      <c r="N45" s="257"/>
      <c r="O45" s="257"/>
      <c r="P45" s="257"/>
      <c r="Q45" s="257"/>
      <c r="R45" s="258"/>
      <c r="S45" s="257" t="s">
        <v>219</v>
      </c>
      <c r="T45" s="257"/>
      <c r="U45" s="257"/>
      <c r="V45" s="257"/>
      <c r="W45" s="257"/>
      <c r="X45" s="258"/>
    </row>
    <row r="46" spans="1:24" ht="25.2" customHeight="1">
      <c r="A46" s="293"/>
      <c r="B46" s="294"/>
      <c r="C46" s="294"/>
      <c r="D46" s="294"/>
      <c r="E46" s="294" t="s">
        <v>30</v>
      </c>
      <c r="F46" s="295"/>
      <c r="G46" s="294"/>
      <c r="H46" s="294"/>
      <c r="I46" s="294"/>
      <c r="J46" s="294"/>
      <c r="K46" s="294" t="s">
        <v>28</v>
      </c>
      <c r="L46" s="294"/>
      <c r="M46" s="293"/>
      <c r="N46" s="294"/>
      <c r="O46" s="294"/>
      <c r="P46" s="294"/>
      <c r="Q46" s="294" t="s">
        <v>107</v>
      </c>
      <c r="R46" s="295"/>
      <c r="S46" s="294"/>
      <c r="T46" s="294"/>
      <c r="U46" s="294"/>
      <c r="V46" s="294"/>
      <c r="W46" s="294" t="s">
        <v>224</v>
      </c>
      <c r="X46" s="295"/>
    </row>
    <row r="47" spans="1:24" ht="15" customHeight="1">
      <c r="A47" s="292" t="s">
        <v>49</v>
      </c>
      <c r="B47" s="257"/>
      <c r="C47" s="257"/>
      <c r="D47" s="257"/>
      <c r="E47" s="257"/>
      <c r="F47" s="258"/>
      <c r="G47" s="257" t="s">
        <v>50</v>
      </c>
      <c r="H47" s="257"/>
      <c r="I47" s="257"/>
      <c r="J47" s="257"/>
      <c r="K47" s="257"/>
      <c r="L47" s="257"/>
      <c r="M47" s="292" t="s">
        <v>223</v>
      </c>
      <c r="N47" s="257"/>
      <c r="O47" s="257"/>
      <c r="P47" s="257"/>
      <c r="Q47" s="257"/>
      <c r="R47" s="258"/>
    </row>
    <row r="48" spans="1:24" ht="25.2" customHeight="1">
      <c r="A48" s="293"/>
      <c r="B48" s="294"/>
      <c r="C48" s="294"/>
      <c r="D48" s="294"/>
      <c r="E48" s="294" t="s">
        <v>225</v>
      </c>
      <c r="F48" s="295"/>
      <c r="G48" s="294"/>
      <c r="H48" s="294"/>
      <c r="I48" s="294"/>
      <c r="J48" s="294"/>
      <c r="K48" s="294" t="s">
        <v>225</v>
      </c>
      <c r="L48" s="294"/>
      <c r="M48" s="293"/>
      <c r="N48" s="294"/>
      <c r="O48" s="294"/>
      <c r="P48" s="294"/>
      <c r="Q48" s="294" t="s">
        <v>174</v>
      </c>
      <c r="R48" s="295"/>
    </row>
  </sheetData>
  <mergeCells count="23">
    <mergeCell ref="K46:L46"/>
    <mergeCell ref="A1:C1"/>
    <mergeCell ref="D1:X1"/>
    <mergeCell ref="A45:F45"/>
    <mergeCell ref="G45:L45"/>
    <mergeCell ref="M45:R45"/>
    <mergeCell ref="S45:X45"/>
    <mergeCell ref="A47:F47"/>
    <mergeCell ref="M46:P46"/>
    <mergeCell ref="S46:V46"/>
    <mergeCell ref="W46:X46"/>
    <mergeCell ref="A48:D48"/>
    <mergeCell ref="E48:F48"/>
    <mergeCell ref="G48:J48"/>
    <mergeCell ref="A46:D46"/>
    <mergeCell ref="E46:F46"/>
    <mergeCell ref="G46:J46"/>
    <mergeCell ref="Q48:R48"/>
    <mergeCell ref="G47:L47"/>
    <mergeCell ref="M47:R47"/>
    <mergeCell ref="Q46:R46"/>
    <mergeCell ref="M48:P48"/>
    <mergeCell ref="K48:L48"/>
  </mergeCells>
  <phoneticPr fontId="3"/>
  <pageMargins left="0.70866141732283472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CB8CE-FEDF-4129-BDD4-79AF582E36FF}">
  <dimension ref="A1:Z48"/>
  <sheetViews>
    <sheetView view="pageBreakPreview" zoomScaleNormal="100" zoomScaleSheetLayoutView="100" workbookViewId="0">
      <selection activeCell="Z29" sqref="Z29"/>
    </sheetView>
  </sheetViews>
  <sheetFormatPr defaultRowHeight="18"/>
  <cols>
    <col min="1" max="25" width="3.5" customWidth="1"/>
    <col min="26" max="26" width="59.296875" customWidth="1"/>
    <col min="27" max="40" width="3.5" customWidth="1"/>
  </cols>
  <sheetData>
    <row r="1" spans="1:26" ht="39.6" customHeight="1">
      <c r="A1" s="296" t="s">
        <v>42</v>
      </c>
      <c r="B1" s="296"/>
      <c r="C1" s="296"/>
      <c r="D1" s="297" t="s">
        <v>215</v>
      </c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9"/>
    </row>
    <row r="2" spans="1:26" ht="15" customHeight="1">
      <c r="Z2" s="155" t="s">
        <v>181</v>
      </c>
    </row>
    <row r="3" spans="1:26" ht="15" customHeight="1">
      <c r="A3" s="165" t="s">
        <v>216</v>
      </c>
      <c r="Z3" s="155" t="s">
        <v>226</v>
      </c>
    </row>
    <row r="4" spans="1:26" ht="15" customHeight="1">
      <c r="Z4" s="155" t="s">
        <v>227</v>
      </c>
    </row>
    <row r="5" spans="1:26" ht="15" customHeight="1">
      <c r="Z5" s="155" t="s">
        <v>228</v>
      </c>
    </row>
    <row r="6" spans="1:26" ht="15" customHeight="1">
      <c r="Z6" s="155" t="s">
        <v>229</v>
      </c>
    </row>
    <row r="7" spans="1:26" ht="15" customHeight="1">
      <c r="Z7" s="155" t="s">
        <v>230</v>
      </c>
    </row>
    <row r="8" spans="1:26" ht="15" customHeight="1"/>
    <row r="9" spans="1:26" ht="15" customHeight="1"/>
    <row r="10" spans="1:26" ht="15" customHeight="1"/>
    <row r="11" spans="1:26" ht="15" customHeight="1">
      <c r="A11" s="165" t="s">
        <v>217</v>
      </c>
    </row>
    <row r="12" spans="1:26" ht="15" customHeight="1">
      <c r="A12" s="300" t="s">
        <v>234</v>
      </c>
      <c r="B12" s="301" t="s">
        <v>235</v>
      </c>
      <c r="C12" s="301"/>
      <c r="D12" s="301"/>
      <c r="E12" s="301"/>
      <c r="F12" s="301"/>
      <c r="G12" s="301" t="s">
        <v>236</v>
      </c>
      <c r="H12" s="301"/>
      <c r="I12" s="301" t="s">
        <v>237</v>
      </c>
      <c r="J12" s="301"/>
      <c r="K12" s="301"/>
      <c r="L12" s="301"/>
      <c r="M12" s="301"/>
      <c r="N12" s="301" t="s">
        <v>238</v>
      </c>
      <c r="O12" s="301"/>
      <c r="P12" s="301"/>
      <c r="Q12" s="301"/>
      <c r="R12" s="301"/>
      <c r="S12" s="301"/>
      <c r="T12" s="301"/>
      <c r="U12" s="301"/>
      <c r="V12" s="301"/>
      <c r="W12" s="301"/>
      <c r="X12" s="301"/>
    </row>
    <row r="13" spans="1:26" ht="15" customHeight="1">
      <c r="A13" s="300"/>
      <c r="B13" s="302" t="s">
        <v>239</v>
      </c>
      <c r="C13" s="302"/>
      <c r="D13" s="302"/>
      <c r="E13" s="302"/>
      <c r="F13" s="302"/>
      <c r="G13" s="301" t="s">
        <v>248</v>
      </c>
      <c r="H13" s="301"/>
      <c r="I13" s="302" t="s">
        <v>257</v>
      </c>
      <c r="J13" s="302"/>
      <c r="K13" s="302"/>
      <c r="L13" s="302"/>
      <c r="M13" s="302"/>
      <c r="N13" s="301" t="s">
        <v>265</v>
      </c>
      <c r="O13" s="301"/>
      <c r="P13" s="301"/>
      <c r="Q13" s="301"/>
      <c r="R13" s="301"/>
      <c r="S13" s="301"/>
      <c r="T13" s="301"/>
      <c r="U13" s="301"/>
      <c r="V13" s="301"/>
      <c r="W13" s="301"/>
      <c r="X13" s="301"/>
    </row>
    <row r="14" spans="1:26" ht="15" customHeight="1">
      <c r="A14" s="300"/>
      <c r="B14" s="302" t="s">
        <v>240</v>
      </c>
      <c r="C14" s="302"/>
      <c r="D14" s="302"/>
      <c r="E14" s="302"/>
      <c r="F14" s="302"/>
      <c r="G14" s="301" t="s">
        <v>249</v>
      </c>
      <c r="H14" s="301"/>
      <c r="I14" s="302" t="s">
        <v>258</v>
      </c>
      <c r="J14" s="302"/>
      <c r="K14" s="302"/>
      <c r="L14" s="302"/>
      <c r="M14" s="302"/>
      <c r="N14" s="301" t="s">
        <v>266</v>
      </c>
      <c r="O14" s="301"/>
      <c r="P14" s="301"/>
      <c r="Q14" s="301"/>
      <c r="R14" s="301"/>
      <c r="S14" s="301"/>
      <c r="T14" s="301"/>
      <c r="U14" s="301"/>
      <c r="V14" s="301"/>
      <c r="W14" s="301"/>
      <c r="X14" s="301"/>
    </row>
    <row r="15" spans="1:26" ht="15" customHeight="1">
      <c r="A15" s="300"/>
      <c r="B15" s="302" t="s">
        <v>241</v>
      </c>
      <c r="C15" s="302"/>
      <c r="D15" s="302"/>
      <c r="E15" s="302"/>
      <c r="F15" s="302"/>
      <c r="G15" s="301" t="s">
        <v>250</v>
      </c>
      <c r="H15" s="301"/>
      <c r="I15" s="302" t="s">
        <v>259</v>
      </c>
      <c r="J15" s="302"/>
      <c r="K15" s="302"/>
      <c r="L15" s="302"/>
      <c r="M15" s="302"/>
      <c r="N15" s="301"/>
      <c r="O15" s="301"/>
      <c r="P15" s="301"/>
      <c r="Q15" s="301"/>
      <c r="R15" s="301"/>
      <c r="S15" s="301"/>
      <c r="T15" s="301"/>
      <c r="U15" s="301"/>
      <c r="V15" s="301"/>
      <c r="W15" s="301"/>
      <c r="X15" s="301"/>
    </row>
    <row r="16" spans="1:26" ht="15" customHeight="1">
      <c r="A16" s="300"/>
      <c r="B16" s="302" t="s">
        <v>242</v>
      </c>
      <c r="C16" s="302"/>
      <c r="D16" s="302"/>
      <c r="E16" s="302"/>
      <c r="F16" s="302"/>
      <c r="G16" s="301" t="s">
        <v>251</v>
      </c>
      <c r="H16" s="301"/>
      <c r="I16" s="302" t="s">
        <v>259</v>
      </c>
      <c r="J16" s="302"/>
      <c r="K16" s="302"/>
      <c r="L16" s="302"/>
      <c r="M16" s="302"/>
      <c r="N16" s="301"/>
      <c r="O16" s="301"/>
      <c r="P16" s="301"/>
      <c r="Q16" s="301"/>
      <c r="R16" s="301"/>
      <c r="S16" s="301"/>
      <c r="T16" s="301"/>
      <c r="U16" s="301"/>
      <c r="V16" s="301"/>
      <c r="W16" s="301"/>
      <c r="X16" s="301"/>
    </row>
    <row r="17" spans="1:24" ht="15" customHeight="1">
      <c r="A17" s="300"/>
      <c r="B17" s="302" t="s">
        <v>243</v>
      </c>
      <c r="C17" s="302"/>
      <c r="D17" s="302"/>
      <c r="E17" s="302"/>
      <c r="F17" s="302"/>
      <c r="G17" s="301" t="s">
        <v>252</v>
      </c>
      <c r="H17" s="301"/>
      <c r="I17" s="302" t="s">
        <v>260</v>
      </c>
      <c r="J17" s="302"/>
      <c r="K17" s="302"/>
      <c r="L17" s="302"/>
      <c r="M17" s="302"/>
      <c r="N17" s="301" t="s">
        <v>267</v>
      </c>
      <c r="O17" s="301"/>
      <c r="P17" s="301"/>
      <c r="Q17" s="301"/>
      <c r="R17" s="301"/>
      <c r="S17" s="301"/>
      <c r="T17" s="301"/>
      <c r="U17" s="301"/>
      <c r="V17" s="301"/>
      <c r="W17" s="301"/>
      <c r="X17" s="301"/>
    </row>
    <row r="18" spans="1:24" ht="15" customHeight="1">
      <c r="A18" s="300"/>
      <c r="B18" s="302" t="s">
        <v>244</v>
      </c>
      <c r="C18" s="302"/>
      <c r="D18" s="302"/>
      <c r="E18" s="302"/>
      <c r="F18" s="302"/>
      <c r="G18" s="301" t="s">
        <v>253</v>
      </c>
      <c r="H18" s="301"/>
      <c r="I18" s="302" t="s">
        <v>261</v>
      </c>
      <c r="J18" s="302"/>
      <c r="K18" s="302"/>
      <c r="L18" s="302"/>
      <c r="M18" s="302"/>
      <c r="N18" s="301" t="s">
        <v>268</v>
      </c>
      <c r="O18" s="301"/>
      <c r="P18" s="301"/>
      <c r="Q18" s="301"/>
      <c r="R18" s="301"/>
      <c r="S18" s="301"/>
      <c r="T18" s="301"/>
      <c r="U18" s="301"/>
      <c r="V18" s="301"/>
      <c r="W18" s="301"/>
      <c r="X18" s="301"/>
    </row>
    <row r="19" spans="1:24" ht="15" customHeight="1">
      <c r="A19" s="300"/>
      <c r="B19" s="302" t="s">
        <v>245</v>
      </c>
      <c r="C19" s="302"/>
      <c r="D19" s="302"/>
      <c r="E19" s="302"/>
      <c r="F19" s="302"/>
      <c r="G19" s="301" t="s">
        <v>254</v>
      </c>
      <c r="H19" s="301"/>
      <c r="I19" s="302" t="s">
        <v>262</v>
      </c>
      <c r="J19" s="302"/>
      <c r="K19" s="302"/>
      <c r="L19" s="302"/>
      <c r="M19" s="302"/>
      <c r="N19" s="301" t="s">
        <v>269</v>
      </c>
      <c r="O19" s="301"/>
      <c r="P19" s="301"/>
      <c r="Q19" s="301"/>
      <c r="R19" s="301"/>
      <c r="S19" s="301"/>
      <c r="T19" s="301"/>
      <c r="U19" s="301"/>
      <c r="V19" s="301"/>
      <c r="W19" s="301"/>
      <c r="X19" s="301"/>
    </row>
    <row r="20" spans="1:24" ht="15" customHeight="1">
      <c r="A20" s="300"/>
      <c r="B20" s="302" t="s">
        <v>246</v>
      </c>
      <c r="C20" s="302"/>
      <c r="D20" s="302"/>
      <c r="E20" s="302"/>
      <c r="F20" s="302"/>
      <c r="G20" s="301" t="s">
        <v>255</v>
      </c>
      <c r="H20" s="301"/>
      <c r="I20" s="302" t="s">
        <v>263</v>
      </c>
      <c r="J20" s="302"/>
      <c r="K20" s="302"/>
      <c r="L20" s="302"/>
      <c r="M20" s="302"/>
      <c r="N20" s="301" t="s">
        <v>269</v>
      </c>
      <c r="O20" s="301"/>
      <c r="P20" s="301"/>
      <c r="Q20" s="301"/>
      <c r="R20" s="301"/>
      <c r="S20" s="301"/>
      <c r="T20" s="301"/>
      <c r="U20" s="301"/>
      <c r="V20" s="301"/>
      <c r="W20" s="301"/>
      <c r="X20" s="301"/>
    </row>
    <row r="21" spans="1:24" ht="15" customHeight="1">
      <c r="A21" s="300"/>
      <c r="B21" s="302" t="s">
        <v>247</v>
      </c>
      <c r="C21" s="302"/>
      <c r="D21" s="302"/>
      <c r="E21" s="302"/>
      <c r="F21" s="302"/>
      <c r="G21" s="301" t="s">
        <v>256</v>
      </c>
      <c r="H21" s="301"/>
      <c r="I21" s="302" t="s">
        <v>264</v>
      </c>
      <c r="J21" s="302"/>
      <c r="K21" s="302"/>
      <c r="L21" s="302"/>
      <c r="M21" s="302"/>
      <c r="N21" s="301" t="s">
        <v>350</v>
      </c>
      <c r="O21" s="301"/>
      <c r="P21" s="301"/>
      <c r="Q21" s="301"/>
      <c r="R21" s="301"/>
      <c r="S21" s="301"/>
      <c r="T21" s="301"/>
      <c r="U21" s="301"/>
      <c r="V21" s="301"/>
      <c r="W21" s="301"/>
      <c r="X21" s="301"/>
    </row>
    <row r="22" spans="1:24" ht="15" customHeight="1"/>
    <row r="23" spans="1:24" ht="15" customHeight="1">
      <c r="A23" s="165" t="s">
        <v>218</v>
      </c>
    </row>
    <row r="24" spans="1:24" ht="15" customHeight="1">
      <c r="A24" s="300" t="s">
        <v>302</v>
      </c>
      <c r="B24" s="302" t="s">
        <v>270</v>
      </c>
      <c r="C24" s="302"/>
      <c r="D24" s="302"/>
      <c r="E24" s="302"/>
      <c r="F24" s="302"/>
      <c r="G24" s="301" t="s">
        <v>274</v>
      </c>
      <c r="H24" s="301"/>
      <c r="I24" s="302" t="s">
        <v>281</v>
      </c>
      <c r="J24" s="302"/>
      <c r="K24" s="302"/>
      <c r="L24" s="302"/>
      <c r="M24" s="302"/>
      <c r="N24" s="302"/>
      <c r="O24" s="302"/>
      <c r="P24" s="302"/>
      <c r="Q24" s="301" t="s">
        <v>287</v>
      </c>
      <c r="R24" s="301"/>
      <c r="S24" s="301"/>
      <c r="T24" s="301"/>
      <c r="U24" s="301"/>
      <c r="V24" s="301"/>
      <c r="W24" s="301"/>
      <c r="X24" s="301"/>
    </row>
    <row r="25" spans="1:24" ht="15" customHeight="1">
      <c r="A25" s="300"/>
      <c r="B25" s="302" t="s">
        <v>279</v>
      </c>
      <c r="C25" s="302"/>
      <c r="D25" s="302"/>
      <c r="E25" s="302"/>
      <c r="F25" s="302"/>
      <c r="G25" s="301" t="s">
        <v>275</v>
      </c>
      <c r="H25" s="301"/>
      <c r="I25" s="302" t="s">
        <v>282</v>
      </c>
      <c r="J25" s="302"/>
      <c r="K25" s="302"/>
      <c r="L25" s="302"/>
      <c r="M25" s="302"/>
      <c r="N25" s="302"/>
      <c r="O25" s="302"/>
      <c r="P25" s="302"/>
      <c r="Q25" s="301" t="s">
        <v>288</v>
      </c>
      <c r="R25" s="301"/>
      <c r="S25" s="301"/>
      <c r="T25" s="301"/>
      <c r="U25" s="301"/>
      <c r="V25" s="301"/>
      <c r="W25" s="301"/>
      <c r="X25" s="301"/>
    </row>
    <row r="26" spans="1:24" ht="15" customHeight="1">
      <c r="A26" s="300"/>
      <c r="B26" s="302" t="s">
        <v>271</v>
      </c>
      <c r="C26" s="302"/>
      <c r="D26" s="302"/>
      <c r="E26" s="302"/>
      <c r="F26" s="302"/>
      <c r="G26" s="301" t="s">
        <v>276</v>
      </c>
      <c r="H26" s="301"/>
      <c r="I26" s="302" t="s">
        <v>283</v>
      </c>
      <c r="J26" s="302"/>
      <c r="K26" s="302"/>
      <c r="L26" s="302"/>
      <c r="M26" s="302"/>
      <c r="N26" s="302"/>
      <c r="O26" s="302"/>
      <c r="P26" s="302"/>
      <c r="Q26" s="301" t="s">
        <v>289</v>
      </c>
      <c r="R26" s="301"/>
      <c r="S26" s="301"/>
      <c r="T26" s="301"/>
      <c r="U26" s="301"/>
      <c r="V26" s="301"/>
      <c r="W26" s="301"/>
      <c r="X26" s="301"/>
    </row>
    <row r="27" spans="1:24" ht="15" customHeight="1">
      <c r="A27" s="300"/>
      <c r="B27" s="302" t="s">
        <v>272</v>
      </c>
      <c r="C27" s="302"/>
      <c r="D27" s="302"/>
      <c r="E27" s="302"/>
      <c r="F27" s="302"/>
      <c r="G27" s="301" t="s">
        <v>277</v>
      </c>
      <c r="H27" s="301"/>
      <c r="I27" s="302" t="s">
        <v>284</v>
      </c>
      <c r="J27" s="302"/>
      <c r="K27" s="302"/>
      <c r="L27" s="302"/>
      <c r="M27" s="302"/>
      <c r="N27" s="302"/>
      <c r="O27" s="302"/>
      <c r="P27" s="302"/>
      <c r="Q27" s="301" t="s">
        <v>290</v>
      </c>
      <c r="R27" s="301"/>
      <c r="S27" s="301"/>
      <c r="T27" s="301"/>
      <c r="U27" s="301"/>
      <c r="V27" s="301"/>
      <c r="W27" s="301"/>
      <c r="X27" s="301"/>
    </row>
    <row r="28" spans="1:24" ht="15" customHeight="1">
      <c r="A28" s="300"/>
      <c r="B28" s="302" t="s">
        <v>273</v>
      </c>
      <c r="C28" s="302"/>
      <c r="D28" s="302"/>
      <c r="E28" s="302"/>
      <c r="F28" s="302"/>
      <c r="G28" s="301" t="s">
        <v>278</v>
      </c>
      <c r="H28" s="301"/>
      <c r="I28" s="302" t="s">
        <v>285</v>
      </c>
      <c r="J28" s="302"/>
      <c r="K28" s="302"/>
      <c r="L28" s="302"/>
      <c r="M28" s="302"/>
      <c r="N28" s="302"/>
      <c r="O28" s="302"/>
      <c r="P28" s="302"/>
      <c r="Q28" s="301" t="s">
        <v>291</v>
      </c>
      <c r="R28" s="301"/>
      <c r="S28" s="301"/>
      <c r="T28" s="301"/>
      <c r="U28" s="301"/>
      <c r="V28" s="301"/>
      <c r="W28" s="301"/>
      <c r="X28" s="301"/>
    </row>
    <row r="29" spans="1:24" ht="15" customHeight="1">
      <c r="A29" s="300"/>
      <c r="B29" s="302" t="s">
        <v>219</v>
      </c>
      <c r="C29" s="302"/>
      <c r="D29" s="302"/>
      <c r="E29" s="302"/>
      <c r="F29" s="302"/>
      <c r="G29" s="301" t="s">
        <v>280</v>
      </c>
      <c r="H29" s="301"/>
      <c r="I29" s="302" t="s">
        <v>286</v>
      </c>
      <c r="J29" s="302"/>
      <c r="K29" s="302"/>
      <c r="L29" s="302"/>
      <c r="M29" s="302"/>
      <c r="N29" s="302"/>
      <c r="O29" s="302"/>
      <c r="P29" s="302"/>
      <c r="Q29" s="301" t="s">
        <v>292</v>
      </c>
      <c r="R29" s="301"/>
      <c r="S29" s="301"/>
      <c r="T29" s="301"/>
      <c r="U29" s="301"/>
      <c r="V29" s="301"/>
      <c r="W29" s="301"/>
      <c r="X29" s="301"/>
    </row>
    <row r="30" spans="1:24" ht="15" customHeight="1"/>
    <row r="31" spans="1:24" ht="15" customHeight="1">
      <c r="B31" s="302" t="s">
        <v>293</v>
      </c>
      <c r="C31" s="302"/>
      <c r="D31" s="302"/>
      <c r="E31" s="302"/>
      <c r="F31" s="302"/>
      <c r="G31" s="301" t="s">
        <v>296</v>
      </c>
      <c r="H31" s="301"/>
      <c r="I31" s="303" t="s">
        <v>297</v>
      </c>
      <c r="J31" s="304"/>
      <c r="K31" s="304"/>
      <c r="L31" s="304"/>
      <c r="M31" s="304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5"/>
    </row>
    <row r="32" spans="1:24" ht="15" customHeight="1">
      <c r="B32" s="302" t="s">
        <v>294</v>
      </c>
      <c r="C32" s="302"/>
      <c r="D32" s="302"/>
      <c r="E32" s="302"/>
      <c r="F32" s="302"/>
      <c r="G32" s="301" t="s">
        <v>295</v>
      </c>
      <c r="H32" s="301"/>
      <c r="I32" s="302" t="s">
        <v>298</v>
      </c>
      <c r="J32" s="302"/>
      <c r="K32" s="302"/>
      <c r="L32" s="302"/>
      <c r="M32" s="302"/>
      <c r="N32" s="302"/>
      <c r="O32" s="302"/>
      <c r="P32" s="302"/>
      <c r="Q32" s="301" t="s">
        <v>299</v>
      </c>
      <c r="R32" s="301"/>
      <c r="S32" s="301"/>
      <c r="T32" s="301"/>
      <c r="U32" s="301"/>
      <c r="V32" s="301"/>
      <c r="W32" s="301"/>
      <c r="X32" s="301"/>
    </row>
    <row r="33" spans="1:24" ht="15" customHeight="1"/>
    <row r="34" spans="1:24" ht="15" customHeight="1"/>
    <row r="35" spans="1:24" ht="15" customHeight="1"/>
    <row r="36" spans="1:24" ht="15" customHeight="1"/>
    <row r="37" spans="1:24" ht="15" customHeight="1"/>
    <row r="38" spans="1:24" ht="15" customHeight="1"/>
    <row r="39" spans="1:24" ht="15" customHeight="1"/>
    <row r="40" spans="1:24" ht="15" customHeight="1"/>
    <row r="41" spans="1:24" ht="15" customHeight="1"/>
    <row r="42" spans="1:24" ht="15" customHeight="1"/>
    <row r="43" spans="1:24" ht="15" customHeight="1"/>
    <row r="44" spans="1:24" ht="15" customHeight="1"/>
    <row r="45" spans="1:24" ht="15" customHeight="1">
      <c r="A45" s="292" t="s">
        <v>221</v>
      </c>
      <c r="B45" s="257"/>
      <c r="C45" s="257"/>
      <c r="D45" s="257"/>
      <c r="E45" s="257"/>
      <c r="F45" s="258"/>
      <c r="G45" s="257" t="s">
        <v>220</v>
      </c>
      <c r="H45" s="257"/>
      <c r="I45" s="257"/>
      <c r="J45" s="257"/>
      <c r="K45" s="257"/>
      <c r="L45" s="257"/>
      <c r="M45" s="292" t="s">
        <v>222</v>
      </c>
      <c r="N45" s="257"/>
      <c r="O45" s="257"/>
      <c r="P45" s="257"/>
      <c r="Q45" s="257"/>
      <c r="R45" s="258"/>
      <c r="S45" s="257" t="s">
        <v>219</v>
      </c>
      <c r="T45" s="257"/>
      <c r="U45" s="257"/>
      <c r="V45" s="257"/>
      <c r="W45" s="257"/>
      <c r="X45" s="258"/>
    </row>
    <row r="46" spans="1:24" ht="25.2" customHeight="1">
      <c r="A46" s="293"/>
      <c r="B46" s="294"/>
      <c r="C46" s="294"/>
      <c r="D46" s="294"/>
      <c r="E46" s="294" t="s">
        <v>30</v>
      </c>
      <c r="F46" s="295"/>
      <c r="G46" s="294"/>
      <c r="H46" s="294"/>
      <c r="I46" s="294"/>
      <c r="J46" s="294"/>
      <c r="K46" s="294" t="s">
        <v>28</v>
      </c>
      <c r="L46" s="294"/>
      <c r="M46" s="293"/>
      <c r="N46" s="294"/>
      <c r="O46" s="294"/>
      <c r="P46" s="294"/>
      <c r="Q46" s="294" t="s">
        <v>107</v>
      </c>
      <c r="R46" s="295"/>
      <c r="S46" s="294"/>
      <c r="T46" s="294"/>
      <c r="U46" s="294"/>
      <c r="V46" s="294"/>
      <c r="W46" s="294" t="s">
        <v>224</v>
      </c>
      <c r="X46" s="295"/>
    </row>
    <row r="47" spans="1:24" ht="15" customHeight="1">
      <c r="A47" s="292" t="s">
        <v>49</v>
      </c>
      <c r="B47" s="257"/>
      <c r="C47" s="257"/>
      <c r="D47" s="257"/>
      <c r="E47" s="257"/>
      <c r="F47" s="258"/>
      <c r="G47" s="257" t="s">
        <v>50</v>
      </c>
      <c r="H47" s="257"/>
      <c r="I47" s="257"/>
      <c r="J47" s="257"/>
      <c r="K47" s="257"/>
      <c r="L47" s="257"/>
      <c r="M47" s="292" t="s">
        <v>223</v>
      </c>
      <c r="N47" s="257"/>
      <c r="O47" s="257"/>
      <c r="P47" s="257"/>
      <c r="Q47" s="257"/>
      <c r="R47" s="258"/>
    </row>
    <row r="48" spans="1:24" ht="25.2" customHeight="1">
      <c r="A48" s="293"/>
      <c r="B48" s="294"/>
      <c r="C48" s="294"/>
      <c r="D48" s="294"/>
      <c r="E48" s="294" t="s">
        <v>225</v>
      </c>
      <c r="F48" s="295"/>
      <c r="G48" s="294"/>
      <c r="H48" s="294"/>
      <c r="I48" s="294"/>
      <c r="J48" s="294"/>
      <c r="K48" s="294" t="s">
        <v>225</v>
      </c>
      <c r="L48" s="294"/>
      <c r="M48" s="293"/>
      <c r="N48" s="294"/>
      <c r="O48" s="294"/>
      <c r="P48" s="294"/>
      <c r="Q48" s="294" t="s">
        <v>174</v>
      </c>
      <c r="R48" s="295"/>
    </row>
  </sheetData>
  <mergeCells count="96">
    <mergeCell ref="Q48:R48"/>
    <mergeCell ref="S46:V46"/>
    <mergeCell ref="W46:X46"/>
    <mergeCell ref="A47:F47"/>
    <mergeCell ref="G47:L47"/>
    <mergeCell ref="M47:R47"/>
    <mergeCell ref="A48:D48"/>
    <mergeCell ref="E48:F48"/>
    <mergeCell ref="G48:J48"/>
    <mergeCell ref="K48:L48"/>
    <mergeCell ref="M48:P48"/>
    <mergeCell ref="A45:F45"/>
    <mergeCell ref="G45:L45"/>
    <mergeCell ref="M45:R45"/>
    <mergeCell ref="S45:X45"/>
    <mergeCell ref="A46:D46"/>
    <mergeCell ref="E46:F46"/>
    <mergeCell ref="G46:J46"/>
    <mergeCell ref="K46:L46"/>
    <mergeCell ref="M46:P46"/>
    <mergeCell ref="Q46:R46"/>
    <mergeCell ref="B31:F31"/>
    <mergeCell ref="G31:H31"/>
    <mergeCell ref="I31:X31"/>
    <mergeCell ref="B32:F32"/>
    <mergeCell ref="G32:H32"/>
    <mergeCell ref="I32:P32"/>
    <mergeCell ref="Q32:X32"/>
    <mergeCell ref="B28:F28"/>
    <mergeCell ref="G28:H28"/>
    <mergeCell ref="I28:P28"/>
    <mergeCell ref="Q28:X28"/>
    <mergeCell ref="B29:F29"/>
    <mergeCell ref="G29:H29"/>
    <mergeCell ref="I29:P29"/>
    <mergeCell ref="Q29:X29"/>
    <mergeCell ref="Q26:X26"/>
    <mergeCell ref="B27:F27"/>
    <mergeCell ref="G27:H27"/>
    <mergeCell ref="I27:P27"/>
    <mergeCell ref="Q27:X27"/>
    <mergeCell ref="B21:F21"/>
    <mergeCell ref="G21:H21"/>
    <mergeCell ref="I21:M21"/>
    <mergeCell ref="N21:X21"/>
    <mergeCell ref="A24:A29"/>
    <mergeCell ref="B24:F24"/>
    <mergeCell ref="G24:H24"/>
    <mergeCell ref="I24:P24"/>
    <mergeCell ref="Q24:X24"/>
    <mergeCell ref="B25:F25"/>
    <mergeCell ref="G25:H25"/>
    <mergeCell ref="I25:P25"/>
    <mergeCell ref="Q25:X25"/>
    <mergeCell ref="B26:F26"/>
    <mergeCell ref="G26:H26"/>
    <mergeCell ref="I26:P26"/>
    <mergeCell ref="B19:F19"/>
    <mergeCell ref="G19:H19"/>
    <mergeCell ref="I19:M19"/>
    <mergeCell ref="N19:X19"/>
    <mergeCell ref="B20:F20"/>
    <mergeCell ref="G20:H20"/>
    <mergeCell ref="I20:M20"/>
    <mergeCell ref="N20:X20"/>
    <mergeCell ref="B17:F17"/>
    <mergeCell ref="G17:H17"/>
    <mergeCell ref="I17:M17"/>
    <mergeCell ref="N17:X17"/>
    <mergeCell ref="B18:F18"/>
    <mergeCell ref="G18:H18"/>
    <mergeCell ref="I18:M18"/>
    <mergeCell ref="N18:X18"/>
    <mergeCell ref="G16:H16"/>
    <mergeCell ref="I16:M16"/>
    <mergeCell ref="N16:X16"/>
    <mergeCell ref="B15:F15"/>
    <mergeCell ref="G15:H15"/>
    <mergeCell ref="I15:M15"/>
    <mergeCell ref="N15:X15"/>
    <mergeCell ref="A1:C1"/>
    <mergeCell ref="D1:X1"/>
    <mergeCell ref="A12:A21"/>
    <mergeCell ref="B12:F12"/>
    <mergeCell ref="G12:H12"/>
    <mergeCell ref="I12:M12"/>
    <mergeCell ref="N12:X12"/>
    <mergeCell ref="B13:F13"/>
    <mergeCell ref="G13:H13"/>
    <mergeCell ref="I13:M13"/>
    <mergeCell ref="N13:X13"/>
    <mergeCell ref="B14:F14"/>
    <mergeCell ref="G14:H14"/>
    <mergeCell ref="I14:M14"/>
    <mergeCell ref="N14:X14"/>
    <mergeCell ref="B16:F16"/>
  </mergeCells>
  <phoneticPr fontId="3"/>
  <pageMargins left="0.70866141732283472" right="0.31496062992125984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作業について</vt:lpstr>
      <vt:lpstr>入力用_1エネルギー使用状況(使用量)</vt:lpstr>
      <vt:lpstr>0_表紙</vt:lpstr>
      <vt:lpstr>1_目次</vt:lpstr>
      <vt:lpstr>2_診断総括</vt:lpstr>
      <vt:lpstr>3_エネルギー使用状況</vt:lpstr>
      <vt:lpstr>4_提案一覧</vt:lpstr>
      <vt:lpstr>5_提案内容</vt:lpstr>
      <vt:lpstr>5_提案内容（例</vt:lpstr>
      <vt:lpstr>6_設備改善による効果_ﾀﾃ</vt:lpstr>
      <vt:lpstr>6_設備改善による効果_ﾖｺ</vt:lpstr>
      <vt:lpstr>参考）使用した係数について</vt:lpstr>
      <vt:lpstr>'0_表紙'!Print_Area</vt:lpstr>
      <vt:lpstr>'1_目次'!Print_Area</vt:lpstr>
      <vt:lpstr>'2_診断総括'!Print_Area</vt:lpstr>
      <vt:lpstr>'3_エネルギー使用状況'!Print_Area</vt:lpstr>
      <vt:lpstr>'4_提案一覧'!Print_Area</vt:lpstr>
      <vt:lpstr>'5_提案内容'!Print_Area</vt:lpstr>
      <vt:lpstr>'5_提案内容（例'!Print_Area</vt:lpstr>
      <vt:lpstr>'6_設備改善による効果_ﾀﾃ'!Print_Area</vt:lpstr>
      <vt:lpstr>'6_設備改善による効果_ﾖｺ'!Print_Area</vt:lpstr>
      <vt:lpstr>'入力用_1エネルギー使用状況(使用量)'!Print_Area</vt:lpstr>
      <vt:lpstr>'入力用_1エネルギー使用状況(使用量)'!燃料名2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西澤 圭介</dc:creator>
  <cp:lastModifiedBy>西澤 圭介</cp:lastModifiedBy>
  <cp:lastPrinted>2026-04-20T06:28:34Z</cp:lastPrinted>
  <dcterms:created xsi:type="dcterms:W3CDTF">2015-06-05T18:19:34Z</dcterms:created>
  <dcterms:modified xsi:type="dcterms:W3CDTF">2026-04-20T06:28:41Z</dcterms:modified>
</cp:coreProperties>
</file>