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2026年度要領（4事業）\スキルアップ\"/>
    </mc:Choice>
  </mc:AlternateContent>
  <xr:revisionPtr revIDLastSave="0" documentId="13_ncr:1_{00B2C09C-116D-4EE3-87B4-7FD046858A6C}" xr6:coauthVersionLast="47" xr6:coauthVersionMax="47" xr10:uidLastSave="{00000000-0000-0000-0000-000000000000}"/>
  <bookViews>
    <workbookView xWindow="-120" yWindow="-120" windowWidth="29040" windowHeight="15720" activeTab="2" xr2:uid="{5E12280B-BF84-4469-876B-71E39C7D9BF1}"/>
    <workbookView minimized="1" xWindow="12750" yWindow="4530" windowWidth="9570" windowHeight="11295" firstSheet="19" activeTab="22" xr2:uid="{C1836167-5881-4BC0-AEC5-48379FA6775E}"/>
  </bookViews>
  <sheets>
    <sheet name="提出前チェックシート" sheetId="45" r:id="rId1"/>
    <sheet name="①申請時" sheetId="48" r:id="rId2"/>
    <sheet name="様式１（交付申請書）" sheetId="47" r:id="rId3"/>
    <sheet name="様式１別紙１（補償対象中小企業等確認書）" sheetId="25" r:id="rId4"/>
    <sheet name="様式１ 別紙2 事業計画書（資格取得支援）" sheetId="26" r:id="rId5"/>
    <sheet name="様式１ 別紙2 別様式　事業計画書内訳表（資格取得支援）" sheetId="34" r:id="rId6"/>
    <sheet name="様式１ 別紙2 事業計画書（代替職員確保支援）" sheetId="27" r:id="rId7"/>
    <sheet name="様式１別紙２ 別様式　事業計画書内訳表（代替職員確保支援）" sheetId="33" r:id="rId8"/>
    <sheet name="様式１別紙３（宣誓書）" sheetId="28" r:id="rId9"/>
    <sheet name="様式１別紙４（三方よし宣言書）" sheetId="29" r:id="rId10"/>
    <sheet name="(記入例）三方よし宣言書" sheetId="54" r:id="rId11"/>
    <sheet name="交付決定通知書" sheetId="57" r:id="rId12"/>
    <sheet name="②事前着手" sheetId="49" r:id="rId13"/>
    <sheet name="様式２　事前着手申請書" sheetId="41" r:id="rId14"/>
    <sheet name="③申請の変更" sheetId="30" r:id="rId15"/>
    <sheet name="交付申請変更承認申請" sheetId="23" r:id="rId16"/>
    <sheet name="事業変更計画書（資格取得支援" sheetId="44" r:id="rId17"/>
    <sheet name="事業変更計画書（資格取得支援）" sheetId="31" state="hidden" r:id="rId18"/>
    <sheet name="事業変更計画書内訳表（資格取得支援）" sheetId="32" r:id="rId19"/>
    <sheet name="事業変更計画書（代替職員確保支援）" sheetId="35" r:id="rId20"/>
    <sheet name="事業変更計画書内訳表（代替職員確保支援）" sheetId="36" r:id="rId21"/>
    <sheet name="④廃止" sheetId="42" r:id="rId22"/>
    <sheet name="様式４　中止・廃止承認申請書" sheetId="43" r:id="rId23"/>
    <sheet name="変更・中止・廃止承認通知書" sheetId="59" r:id="rId24"/>
    <sheet name="⑤実績報告兼請求" sheetId="38" r:id="rId25"/>
    <sheet name="様式５ (実績報告＆請求書）" sheetId="61" r:id="rId26"/>
    <sheet name="実績報告書（資格取得支援）" sheetId="14" r:id="rId27"/>
    <sheet name="実績報告内訳表 資格取得支援） " sheetId="15" r:id="rId28"/>
    <sheet name="実績報告書（代替職員確保支援）" sheetId="39" r:id="rId29"/>
    <sheet name="実績報告内訳表（代替職員確保支援）" sheetId="40" r:id="rId30"/>
    <sheet name="様式６ 年度末在籍確認書類" sheetId="60" r:id="rId31"/>
    <sheet name="確定通知" sheetId="62" r:id="rId32"/>
  </sheets>
  <externalReferences>
    <externalReference r:id="rId33"/>
    <externalReference r:id="rId34"/>
    <externalReference r:id="rId35"/>
  </externalReferences>
  <definedNames>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15">交付申請変更承認申請!$A$1:$I$46</definedName>
    <definedName name="_xlnm.Print_Area" localSheetId="16">'事業変更計画書（資格取得支援'!$A$1:$I$23</definedName>
    <definedName name="_xlnm.Print_Area" localSheetId="26">'実績報告書（資格取得支援）'!$A$1:$I$23</definedName>
    <definedName name="_xlnm.Print_Area" localSheetId="28">'実績報告書（代替職員確保支援）'!$A$1:$I$23</definedName>
    <definedName name="_xlnm.Print_Area" localSheetId="4">'様式１ 別紙2 事業計画書（資格取得支援）'!$A$1:$J$25</definedName>
    <definedName name="_xlnm.Print_Area" localSheetId="6">'様式１ 別紙2 事業計画書（代替職員確保支援）'!$A$1:$J$25</definedName>
    <definedName name="_xlnm.Print_Area" localSheetId="5">'様式１ 別紙2 別様式　事業計画書内訳表（資格取得支援）'!$A$3:$P$11</definedName>
    <definedName name="_xlnm.Print_Area" localSheetId="8">'様式１別紙３（宣誓書）'!$A$1:$H$27</definedName>
    <definedName name="_xlnm.Print_Area" localSheetId="13">'様式２　事前着手申請書'!$A$1:$K$38</definedName>
    <definedName name="_xlnm.Print_Area" localSheetId="22">'様式４　中止・廃止承認申請書'!$A$1:$I$29</definedName>
    <definedName name="_xlnm.Print_Area" localSheetId="25">'様式５ (実績報告＆請求書）'!$A$1:$AH$51</definedName>
    <definedName name="_xlnm.Print_Area" localSheetId="30">'様式６ 年度末在籍確認書類'!$A$1:$K$35</definedName>
    <definedName name="ＱＱ">#REF!</definedName>
    <definedName name="ＲＲ">#REF!</definedName>
    <definedName name="ＳＳ">#REF!</definedName>
    <definedName name="ＴＴ">#REF!</definedName>
    <definedName name="かな">[1]プルダウン!$C$2:$C$49</definedName>
    <definedName name="ナンバー分類" localSheetId="25">#REF!</definedName>
    <definedName name="ナンバー分類">#REF!</definedName>
    <definedName name="バス" localSheetId="25">#REF!</definedName>
    <definedName name="バス">#REF!</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 localSheetId="25">#REF!</definedName>
    <definedName name="車種重量">#REF!</definedName>
    <definedName name="車種重量２" localSheetId="25">#REF!</definedName>
    <definedName name="車種重量２">#REF!</definedName>
    <definedName name="小型貨物" localSheetId="25">#REF!</definedName>
    <definedName name="小型貨物">#REF!</definedName>
    <definedName name="乗用">#REF!</definedName>
    <definedName name="前段後段">INDIRECT([1]様式８号!#REF!)</definedName>
    <definedName name="特殊" localSheetId="25">#REF!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25">#REF!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61" l="1"/>
  <c r="H22" i="14"/>
  <c r="H22" i="39"/>
  <c r="H23" i="35"/>
  <c r="H22" i="44"/>
  <c r="H22" i="26"/>
  <c r="V12" i="61"/>
  <c r="G13" i="43"/>
  <c r="G14" i="43"/>
  <c r="G15" i="43"/>
  <c r="G8" i="43"/>
  <c r="H8" i="43"/>
  <c r="I8" i="43"/>
  <c r="G9" i="43"/>
  <c r="G10" i="43"/>
  <c r="G11" i="43"/>
  <c r="G20" i="35"/>
  <c r="D31" i="62"/>
  <c r="G15" i="60" l="1"/>
  <c r="G14" i="60"/>
  <c r="G13" i="60"/>
  <c r="V9" i="61"/>
  <c r="AA9" i="61"/>
  <c r="AB9" i="61"/>
  <c r="AC9" i="61"/>
  <c r="AD9" i="61"/>
  <c r="AE9" i="61"/>
  <c r="AF9" i="61"/>
  <c r="AG9" i="61"/>
  <c r="AH9" i="61"/>
  <c r="V10" i="61"/>
  <c r="V11" i="61"/>
  <c r="C5" i="14" s="1"/>
  <c r="C5" i="39" s="1"/>
  <c r="V13" i="61"/>
  <c r="AG13" i="61"/>
  <c r="AH13" i="61"/>
  <c r="V14" i="61"/>
  <c r="AG14" i="61"/>
  <c r="AH14" i="61"/>
  <c r="V15" i="61"/>
  <c r="AG15" i="61"/>
  <c r="AH15" i="61"/>
  <c r="G11" i="60"/>
  <c r="G10" i="60"/>
  <c r="G9" i="60"/>
  <c r="G8" i="60"/>
  <c r="J4" i="60"/>
  <c r="J3" i="60"/>
  <c r="J5" i="60" s="1"/>
  <c r="L10" i="33"/>
  <c r="S10" i="33" s="1"/>
  <c r="L9" i="33"/>
  <c r="S9" i="33" s="1"/>
  <c r="L8" i="33"/>
  <c r="S8" i="33" s="1"/>
  <c r="L7" i="33"/>
  <c r="S7" i="33" s="1"/>
  <c r="R6" i="33"/>
  <c r="S6" i="33" s="1"/>
  <c r="L6" i="33"/>
  <c r="S10" i="40"/>
  <c r="L10" i="40"/>
  <c r="L9" i="40"/>
  <c r="S9" i="40" s="1"/>
  <c r="L8" i="40"/>
  <c r="S8" i="40" s="1"/>
  <c r="L7" i="40"/>
  <c r="S7" i="40" s="1"/>
  <c r="S6" i="40"/>
  <c r="R6" i="40"/>
  <c r="L6" i="40"/>
  <c r="L10" i="36"/>
  <c r="S10" i="36" s="1"/>
  <c r="L9" i="36"/>
  <c r="S9" i="36" s="1"/>
  <c r="L8" i="36"/>
  <c r="S8" i="36" s="1"/>
  <c r="L7" i="36"/>
  <c r="S7" i="36" s="1"/>
  <c r="R6" i="36"/>
  <c r="S6" i="36" s="1"/>
  <c r="L6" i="36"/>
  <c r="C32" i="23"/>
  <c r="F22" i="44"/>
  <c r="F20" i="44"/>
  <c r="F23" i="35"/>
  <c r="F22" i="14"/>
  <c r="F20" i="14"/>
  <c r="O10" i="15"/>
  <c r="O9" i="15"/>
  <c r="O8" i="15"/>
  <c r="O7" i="15"/>
  <c r="N6" i="15"/>
  <c r="O6" i="15" s="1"/>
  <c r="O11" i="15" s="1"/>
  <c r="O10" i="32"/>
  <c r="O9" i="32"/>
  <c r="O8" i="32"/>
  <c r="O7" i="32"/>
  <c r="N6" i="32"/>
  <c r="O6" i="32" s="1"/>
  <c r="O11" i="32" s="1"/>
  <c r="G9" i="23"/>
  <c r="G13" i="41"/>
  <c r="G13" i="23" s="1"/>
  <c r="G14" i="41"/>
  <c r="G14" i="23" s="1"/>
  <c r="G15" i="41"/>
  <c r="G15" i="23" s="1"/>
  <c r="G8" i="41"/>
  <c r="G8" i="23" s="1"/>
  <c r="G9" i="41"/>
  <c r="G10" i="41"/>
  <c r="G10" i="23" s="1"/>
  <c r="C5" i="44" s="1"/>
  <c r="C5" i="35" s="1"/>
  <c r="G11" i="41"/>
  <c r="G11" i="23" s="1"/>
  <c r="G4" i="41"/>
  <c r="C20" i="28"/>
  <c r="C25" i="28"/>
  <c r="C23" i="28"/>
  <c r="A14" i="28"/>
  <c r="B39" i="29"/>
  <c r="B41" i="29"/>
  <c r="C5" i="27"/>
  <c r="C9" i="25"/>
  <c r="C5" i="26"/>
  <c r="C10" i="25"/>
  <c r="O10" i="34"/>
  <c r="O9" i="34"/>
  <c r="O8" i="34"/>
  <c r="O7" i="34"/>
  <c r="N6" i="34"/>
  <c r="O6" i="34" s="1"/>
  <c r="J11" i="47"/>
  <c r="J10" i="47"/>
  <c r="J9" i="47"/>
  <c r="J8" i="47"/>
  <c r="J7" i="47"/>
  <c r="J6" i="47"/>
  <c r="J5" i="47"/>
  <c r="J4" i="47"/>
  <c r="J3" i="47"/>
  <c r="O11" i="34" l="1"/>
  <c r="F20" i="26" s="1"/>
  <c r="F22" i="26" s="1"/>
  <c r="S11" i="33"/>
  <c r="G20" i="27" s="1"/>
  <c r="F23" i="27" s="1"/>
  <c r="H23" i="27" s="1"/>
  <c r="S11" i="40"/>
  <c r="F20" i="39" s="1"/>
  <c r="F22" i="39" s="1"/>
  <c r="M38" i="61" s="1"/>
  <c r="S11" i="36"/>
  <c r="J12" i="47"/>
  <c r="J4" i="43"/>
  <c r="J3" i="43"/>
  <c r="J5" i="43" l="1"/>
  <c r="D32" i="23"/>
  <c r="J4" i="41"/>
  <c r="J3" i="41"/>
  <c r="J5" i="41" s="1"/>
  <c r="F20" i="31"/>
  <c r="F22" i="31" s="1"/>
  <c r="I26" i="28"/>
  <c r="I25" i="28"/>
  <c r="I24" i="28"/>
  <c r="I23" i="28"/>
  <c r="I22" i="28"/>
  <c r="I21" i="28"/>
  <c r="I20" i="28"/>
  <c r="I19" i="28"/>
  <c r="J24" i="25"/>
  <c r="J23" i="25"/>
  <c r="J22" i="25"/>
  <c r="J20" i="25"/>
  <c r="J19" i="25"/>
  <c r="J18" i="25"/>
  <c r="J17" i="25"/>
  <c r="J16" i="25"/>
  <c r="J15" i="25"/>
  <c r="J14" i="25"/>
  <c r="J13" i="25"/>
  <c r="J12" i="25"/>
  <c r="J11" i="25"/>
  <c r="J10" i="25"/>
  <c r="J9" i="25"/>
  <c r="J8" i="25"/>
  <c r="J7" i="25"/>
  <c r="J6" i="25"/>
  <c r="A4" i="25"/>
  <c r="J25" i="25" l="1"/>
  <c r="J4" i="23" l="1"/>
  <c r="J3" i="23"/>
  <c r="J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9074D59D-0FEB-4422-A9CC-7FFF8A93E05F}">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55E4E92D-37DB-4708-AD6A-C5EF65D7C36A}">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A6D9735C-6EAD-40BC-9EDD-1E63532774D1}">
      <text>
        <r>
          <rPr>
            <b/>
            <sz val="9"/>
            <color indexed="81"/>
            <rFont val="BIZ UDPゴシック"/>
            <family val="3"/>
            <charset val="128"/>
          </rPr>
          <t>数値のみ入力してください。
（単位は自動で表示されます。）</t>
        </r>
      </text>
    </comment>
    <comment ref="H9" authorId="0" shapeId="0" xr:uid="{09F6706F-EB83-4F06-982F-6F8225B9C4ED}">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76020180-6940-4EB9-A973-11004D980F10}">
      <text>
        <r>
          <rPr>
            <sz val="9"/>
            <color indexed="81"/>
            <rFont val="MS P ゴシック"/>
            <family val="3"/>
            <charset val="128"/>
          </rPr>
          <t xml:space="preserve">必要のない場合は空欄にしてください。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855509D5-A140-4E31-BBEA-19E6DFDF0336}">
      <text>
        <r>
          <rPr>
            <sz val="9"/>
            <color indexed="81"/>
            <rFont val="MS P ゴシック"/>
            <family val="3"/>
            <charset val="128"/>
          </rPr>
          <t xml:space="preserve">必要のない場合は空欄にしてください。（年月日を消去）
</t>
        </r>
      </text>
    </comment>
    <comment ref="O5" authorId="0" shapeId="0" xr:uid="{1483D71E-B49F-47C1-9DB3-AE9A6F802EE4}">
      <text>
        <r>
          <rPr>
            <sz val="9"/>
            <color indexed="81"/>
            <rFont val="MS P ゴシック"/>
            <family val="3"/>
            <charset val="128"/>
          </rPr>
          <t xml:space="preserve">必要のない場合は空欄にしてください。(年月日を消去）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395F80C8-2B26-4FFE-956B-DD4DD1ACE624}">
      <text>
        <r>
          <rPr>
            <b/>
            <sz val="9"/>
            <color indexed="81"/>
            <rFont val="BIZ UDPゴシック"/>
            <family val="3"/>
            <charset val="128"/>
          </rPr>
          <t>フリガナは氏名のみ</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A81B41F3-F990-4D2D-B97A-FB161506BEE2}">
      <text>
        <r>
          <rPr>
            <sz val="9"/>
            <color indexed="81"/>
            <rFont val="MS P ゴシック"/>
            <family val="3"/>
            <charset val="128"/>
          </rPr>
          <t xml:space="preserve">必要のない場合は空欄にしてください。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EC0E051E-4989-4059-9DA3-BFC6FB67D115}">
      <text>
        <r>
          <rPr>
            <sz val="9"/>
            <color indexed="81"/>
            <rFont val="MS P ゴシック"/>
            <family val="3"/>
            <charset val="128"/>
          </rPr>
          <t xml:space="preserve">必要のない場合は空欄にしてください。（年月日を消去）
</t>
        </r>
      </text>
    </comment>
    <comment ref="O5" authorId="0" shapeId="0" xr:uid="{9C407C07-C7F6-41C5-AB97-B80D2119CD58}">
      <text>
        <r>
          <rPr>
            <sz val="9"/>
            <color indexed="81"/>
            <rFont val="MS P ゴシック"/>
            <family val="3"/>
            <charset val="128"/>
          </rPr>
          <t xml:space="preserve">必要のない場合は空欄にしてください。(年月日を消去）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890F230C-7769-48C1-B45B-47827071FE89}">
      <text>
        <r>
          <rPr>
            <sz val="9"/>
            <color indexed="81"/>
            <rFont val="MS P ゴシック"/>
            <family val="3"/>
            <charset val="128"/>
          </rPr>
          <t xml:space="preserve">必要のない場合は空欄にしてください。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BFDB8F83-B537-4380-8CC1-8E3D0C6E04F2}">
      <text>
        <r>
          <rPr>
            <sz val="9"/>
            <color indexed="81"/>
            <rFont val="MS P ゴシック"/>
            <family val="3"/>
            <charset val="128"/>
          </rPr>
          <t xml:space="preserve">必要のない場合は空欄にしてください。（年月日を消去）
</t>
        </r>
      </text>
    </comment>
    <comment ref="O5" authorId="0" shapeId="0" xr:uid="{9915F733-CC91-4DCB-BC5E-37714010208E}">
      <text>
        <r>
          <rPr>
            <sz val="9"/>
            <color indexed="81"/>
            <rFont val="MS P ゴシック"/>
            <family val="3"/>
            <charset val="128"/>
          </rPr>
          <t xml:space="preserve">必要のない場合は空欄にしてください。(年月日を消去）
</t>
        </r>
      </text>
    </comment>
  </commentList>
</comments>
</file>

<file path=xl/sharedStrings.xml><?xml version="1.0" encoding="utf-8"?>
<sst xmlns="http://schemas.openxmlformats.org/spreadsheetml/2006/main" count="650" uniqueCount="255">
  <si>
    <t>様式第１号（第６条関係）</t>
    <rPh sb="0" eb="3">
      <t>ヨウシキダイ</t>
    </rPh>
    <rPh sb="4" eb="5">
      <t>ゴウ</t>
    </rPh>
    <rPh sb="6" eb="7">
      <t>ダイ</t>
    </rPh>
    <rPh sb="8" eb="11">
      <t>ジョウカンケイ</t>
    </rPh>
    <phoneticPr fontId="2"/>
  </si>
  <si>
    <t>事業者名</t>
    <rPh sb="0" eb="4">
      <t>ジギョウシャメイ</t>
    </rPh>
    <phoneticPr fontId="2"/>
  </si>
  <si>
    <t>資格名称</t>
    <rPh sb="0" eb="4">
      <t>シカクメイショウ</t>
    </rPh>
    <phoneticPr fontId="2"/>
  </si>
  <si>
    <t>年　月　日　～　年　月　日</t>
    <rPh sb="0" eb="1">
      <t>ネン</t>
    </rPh>
    <rPh sb="2" eb="3">
      <t>ガツ</t>
    </rPh>
    <rPh sb="4" eb="5">
      <t>ニチ</t>
    </rPh>
    <rPh sb="8" eb="9">
      <t>ネン</t>
    </rPh>
    <rPh sb="10" eb="11">
      <t>ガツ</t>
    </rPh>
    <rPh sb="12" eb="13">
      <t>ニチ</t>
    </rPh>
    <phoneticPr fontId="2"/>
  </si>
  <si>
    <t>資格取得期間</t>
    <rPh sb="0" eb="2">
      <t>シカク</t>
    </rPh>
    <rPh sb="4" eb="6">
      <t>キカン</t>
    </rPh>
    <phoneticPr fontId="2"/>
  </si>
  <si>
    <t>取得の目的</t>
    <rPh sb="0" eb="2">
      <t>シュトク</t>
    </rPh>
    <rPh sb="3" eb="5">
      <t>モクテキ</t>
    </rPh>
    <phoneticPr fontId="2"/>
  </si>
  <si>
    <t>　</t>
    <phoneticPr fontId="2"/>
  </si>
  <si>
    <t>資格取得者
役職・氏名</t>
    <rPh sb="0" eb="4">
      <t>シカクシュトク</t>
    </rPh>
    <rPh sb="4" eb="5">
      <t>シャ</t>
    </rPh>
    <rPh sb="6" eb="8">
      <t>ヤクショク</t>
    </rPh>
    <rPh sb="9" eb="11">
      <t>シメイ</t>
    </rPh>
    <phoneticPr fontId="2"/>
  </si>
  <si>
    <t>役職・氏名</t>
    <rPh sb="0" eb="2">
      <t>ヤクショク</t>
    </rPh>
    <rPh sb="3" eb="5">
      <t>シメイ</t>
    </rPh>
    <phoneticPr fontId="2"/>
  </si>
  <si>
    <t>補助対象経費</t>
    <rPh sb="0" eb="6">
      <t>ホジョタイショウケイヒ</t>
    </rPh>
    <phoneticPr fontId="2"/>
  </si>
  <si>
    <t>補助申請額</t>
    <rPh sb="0" eb="2">
      <t>ホジョ</t>
    </rPh>
    <rPh sb="2" eb="4">
      <t>シンセイ</t>
    </rPh>
    <rPh sb="4" eb="5">
      <t>ガク</t>
    </rPh>
    <phoneticPr fontId="2"/>
  </si>
  <si>
    <t xml:space="preserve">資格取得支援要する経費総額
</t>
    <rPh sb="0" eb="6">
      <t>シカクシュトクシエン</t>
    </rPh>
    <rPh sb="6" eb="7">
      <t>ヨウ</t>
    </rPh>
    <rPh sb="9" eb="11">
      <t>ケイヒ</t>
    </rPh>
    <rPh sb="11" eb="13">
      <t>ソウガク</t>
    </rPh>
    <phoneticPr fontId="2"/>
  </si>
  <si>
    <t>円（A）</t>
    <rPh sb="0" eb="1">
      <t>エン</t>
    </rPh>
    <phoneticPr fontId="2"/>
  </si>
  <si>
    <t>※内訳につきましては、別様式に記入ください。</t>
    <rPh sb="1" eb="3">
      <t>ウチワケ</t>
    </rPh>
    <rPh sb="11" eb="12">
      <t>ベツ</t>
    </rPh>
    <rPh sb="12" eb="14">
      <t>ヨウシキ</t>
    </rPh>
    <rPh sb="15" eb="17">
      <t>キニュウ</t>
    </rPh>
    <phoneticPr fontId="2"/>
  </si>
  <si>
    <t>（A）×1/2</t>
    <phoneticPr fontId="2"/>
  </si>
  <si>
    <t>円（B）</t>
    <rPh sb="0" eb="1">
      <t>エン</t>
    </rPh>
    <phoneticPr fontId="2"/>
  </si>
  <si>
    <t>内訳表</t>
    <rPh sb="0" eb="3">
      <t>ウチワケヒョウ</t>
    </rPh>
    <phoneticPr fontId="2"/>
  </si>
  <si>
    <t>氏名</t>
    <rPh sb="0" eb="2">
      <t>シメイ</t>
    </rPh>
    <phoneticPr fontId="2"/>
  </si>
  <si>
    <t>人数</t>
    <rPh sb="0" eb="2">
      <t>ニンズウ</t>
    </rPh>
    <phoneticPr fontId="2"/>
  </si>
  <si>
    <t>支給期間</t>
    <rPh sb="0" eb="2">
      <t>シキュウ</t>
    </rPh>
    <rPh sb="2" eb="4">
      <t>キカン</t>
    </rPh>
    <phoneticPr fontId="2"/>
  </si>
  <si>
    <t>円</t>
    <rPh sb="0" eb="1">
      <t>エン</t>
    </rPh>
    <phoneticPr fontId="2"/>
  </si>
  <si>
    <t>総額</t>
    <rPh sb="0" eb="2">
      <t>ソウガク</t>
    </rPh>
    <phoneticPr fontId="2"/>
  </si>
  <si>
    <t>一時金</t>
    <rPh sb="0" eb="3">
      <t>イチジキン</t>
    </rPh>
    <phoneticPr fontId="2"/>
  </si>
  <si>
    <t>支給額</t>
    <rPh sb="0" eb="3">
      <t>シキュウガク</t>
    </rPh>
    <phoneticPr fontId="2"/>
  </si>
  <si>
    <t>～</t>
  </si>
  <si>
    <t>～</t>
    <phoneticPr fontId="2"/>
  </si>
  <si>
    <t>年月日</t>
    <rPh sb="0" eb="3">
      <t>ネンガッピ</t>
    </rPh>
    <phoneticPr fontId="2"/>
  </si>
  <si>
    <t>支給日</t>
    <rPh sb="0" eb="3">
      <t>シキュウビ</t>
    </rPh>
    <phoneticPr fontId="2"/>
  </si>
  <si>
    <t>月数</t>
    <rPh sb="0" eb="2">
      <t>ツキスウ</t>
    </rPh>
    <phoneticPr fontId="2"/>
  </si>
  <si>
    <t>例月手当</t>
    <rPh sb="0" eb="1">
      <t>レイ</t>
    </rPh>
    <rPh sb="1" eb="2">
      <t>ゲツ</t>
    </rPh>
    <rPh sb="2" eb="4">
      <t>テアテ</t>
    </rPh>
    <phoneticPr fontId="2"/>
  </si>
  <si>
    <t>円／月</t>
    <rPh sb="0" eb="1">
      <t>エン</t>
    </rPh>
    <rPh sb="2" eb="3">
      <t>ツキ</t>
    </rPh>
    <phoneticPr fontId="2"/>
  </si>
  <si>
    <t>※上限：代替職員確保支援と合わせて１社あたり20万円</t>
    <phoneticPr fontId="2"/>
  </si>
  <si>
    <t>事業変更計画書（資格取得支援）</t>
    <rPh sb="0" eb="2">
      <t>ジギョウ</t>
    </rPh>
    <rPh sb="2" eb="4">
      <t>ヘンコウ</t>
    </rPh>
    <rPh sb="4" eb="6">
      <t>ケイカク</t>
    </rPh>
    <rPh sb="6" eb="7">
      <t>ショ</t>
    </rPh>
    <rPh sb="8" eb="14">
      <t>シカクシュトクシエン</t>
    </rPh>
    <phoneticPr fontId="2"/>
  </si>
  <si>
    <t>合計</t>
    <rPh sb="0" eb="2">
      <t>ゴウケイ</t>
    </rPh>
    <phoneticPr fontId="2"/>
  </si>
  <si>
    <t>事業計画書（代替職員確保支援）</t>
    <rPh sb="0" eb="5">
      <t>ジギョウケイカクショ</t>
    </rPh>
    <rPh sb="6" eb="14">
      <t>ダイタイショクインカクホシエン</t>
    </rPh>
    <phoneticPr fontId="2"/>
  </si>
  <si>
    <t>研修名称</t>
    <rPh sb="0" eb="2">
      <t>ケンシュウ</t>
    </rPh>
    <rPh sb="2" eb="4">
      <t>メイショウ</t>
    </rPh>
    <phoneticPr fontId="2"/>
  </si>
  <si>
    <t>研修期間</t>
    <rPh sb="0" eb="2">
      <t>ケンシュウ</t>
    </rPh>
    <rPh sb="2" eb="4">
      <t>キカン</t>
    </rPh>
    <phoneticPr fontId="2"/>
  </si>
  <si>
    <t>研修の目的</t>
    <rPh sb="0" eb="2">
      <t>ケンシュウ</t>
    </rPh>
    <rPh sb="3" eb="5">
      <t>モクテキ</t>
    </rPh>
    <phoneticPr fontId="2"/>
  </si>
  <si>
    <t xml:space="preserve">代替職員確保支援に要する経費総額
</t>
    <rPh sb="0" eb="2">
      <t>ダイタイ</t>
    </rPh>
    <rPh sb="2" eb="8">
      <t>ショクインカクホシエン</t>
    </rPh>
    <rPh sb="9" eb="10">
      <t>ヨウ</t>
    </rPh>
    <rPh sb="12" eb="14">
      <t>ケイヒ</t>
    </rPh>
    <rPh sb="14" eb="16">
      <t>ソウガク</t>
    </rPh>
    <phoneticPr fontId="2"/>
  </si>
  <si>
    <t>※上限：資格取得支援と合わせて１社あたり20万円</t>
    <rPh sb="4" eb="8">
      <t>シカクシュトク</t>
    </rPh>
    <phoneticPr fontId="2"/>
  </si>
  <si>
    <t>代替職員確保</t>
    <rPh sb="0" eb="6">
      <t>ダイタイショクインカクホ</t>
    </rPh>
    <phoneticPr fontId="2"/>
  </si>
  <si>
    <t>応援手当</t>
    <rPh sb="0" eb="2">
      <t>オウエン</t>
    </rPh>
    <rPh sb="2" eb="4">
      <t>テアテ</t>
    </rPh>
    <phoneticPr fontId="2"/>
  </si>
  <si>
    <t>（宛先）</t>
    <phoneticPr fontId="2"/>
  </si>
  <si>
    <t>〒</t>
    <phoneticPr fontId="2"/>
  </si>
  <si>
    <t>本社所在地または住所</t>
    <rPh sb="0" eb="2">
      <t>ホンシャ</t>
    </rPh>
    <rPh sb="2" eb="3">
      <t>ジョ</t>
    </rPh>
    <rPh sb="3" eb="5">
      <t>ザイチ</t>
    </rPh>
    <rPh sb="8" eb="10">
      <t>ジュウショ</t>
    </rPh>
    <phoneticPr fontId="2"/>
  </si>
  <si>
    <t>法人名または屋号</t>
    <rPh sb="0" eb="2">
      <t>ホウジン</t>
    </rPh>
    <rPh sb="2" eb="3">
      <t>メイ</t>
    </rPh>
    <rPh sb="6" eb="8">
      <t>ヤゴウ</t>
    </rPh>
    <phoneticPr fontId="2"/>
  </si>
  <si>
    <t>代表者職氏名</t>
  </si>
  <si>
    <t>法人番号</t>
    <rPh sb="0" eb="2">
      <t>ホウジン</t>
    </rPh>
    <rPh sb="2" eb="4">
      <t>バンゴウ</t>
    </rPh>
    <phoneticPr fontId="2"/>
  </si>
  <si>
    <t>発行責任者氏名</t>
    <phoneticPr fontId="2"/>
  </si>
  <si>
    <t>担当者氏名</t>
  </si>
  <si>
    <t>連絡先電話番号</t>
  </si>
  <si>
    <t>記</t>
  </si>
  <si>
    <t>金</t>
    <rPh sb="0" eb="1">
      <t>キン</t>
    </rPh>
    <phoneticPr fontId="2"/>
  </si>
  <si>
    <t>２　関係書類</t>
    <phoneticPr fontId="2"/>
  </si>
  <si>
    <t>(1) 補助対象中小企業等確認書（別紙１）</t>
    <rPh sb="17" eb="19">
      <t>ベッシ</t>
    </rPh>
    <phoneticPr fontId="2"/>
  </si>
  <si>
    <t>(2) 事業計画書（別紙２）</t>
    <rPh sb="10" eb="12">
      <t>ベッシ</t>
    </rPh>
    <phoneticPr fontId="2"/>
  </si>
  <si>
    <t>(3) 誓約書（別紙３）</t>
    <rPh sb="4" eb="7">
      <t>セイヤクショ</t>
    </rPh>
    <rPh sb="8" eb="10">
      <t>ベッシ</t>
    </rPh>
    <phoneticPr fontId="2"/>
  </si>
  <si>
    <t>(4) 納税証明書　</t>
    <phoneticPr fontId="2"/>
  </si>
  <si>
    <t>(5) 三方よし宣言書（別紙４）</t>
    <rPh sb="4" eb="6">
      <t>サンポウ</t>
    </rPh>
    <rPh sb="8" eb="10">
      <t>センゲン</t>
    </rPh>
    <rPh sb="10" eb="11">
      <t>ショ</t>
    </rPh>
    <rPh sb="12" eb="14">
      <t>ベッシ</t>
    </rPh>
    <phoneticPr fontId="2"/>
  </si>
  <si>
    <t>※　（3）～（5）については「奨学金返済支援制度」と同時申請の場合は提出不要</t>
    <rPh sb="15" eb="24">
      <t>ショウガクキンヘンサイシエンセイド</t>
    </rPh>
    <rPh sb="26" eb="30">
      <t>ドウジシンセイ</t>
    </rPh>
    <rPh sb="31" eb="33">
      <t>バアイ</t>
    </rPh>
    <rPh sb="34" eb="36">
      <t>テイシュツ</t>
    </rPh>
    <rPh sb="36" eb="38">
      <t>フヨウ</t>
    </rPh>
    <phoneticPr fontId="2"/>
  </si>
  <si>
    <t>(6) 就業規則等に本制度を設けていることが確認できる書類の写し</t>
    <rPh sb="4" eb="8">
      <t>シュウギョウキソク</t>
    </rPh>
    <rPh sb="8" eb="9">
      <t>トウ</t>
    </rPh>
    <rPh sb="10" eb="11">
      <t>ホン</t>
    </rPh>
    <rPh sb="11" eb="13">
      <t>セイド</t>
    </rPh>
    <rPh sb="14" eb="15">
      <t>モウ</t>
    </rPh>
    <rPh sb="22" eb="24">
      <t>カクニン</t>
    </rPh>
    <rPh sb="27" eb="29">
      <t>ショルイ</t>
    </rPh>
    <rPh sb="30" eb="31">
      <t>ウツ</t>
    </rPh>
    <phoneticPr fontId="2"/>
  </si>
  <si>
    <t>事業計画書（資格取得支援）</t>
    <rPh sb="0" eb="2">
      <t>ジギョウ</t>
    </rPh>
    <rPh sb="2" eb="5">
      <t>ケイカクショ</t>
    </rPh>
    <rPh sb="6" eb="12">
      <t>シカクシュトクシエン</t>
    </rPh>
    <phoneticPr fontId="2"/>
  </si>
  <si>
    <t>１　変更の内容</t>
    <rPh sb="2" eb="4">
      <t>ヘンコウ</t>
    </rPh>
    <rPh sb="5" eb="7">
      <t>ナイヨウ</t>
    </rPh>
    <phoneticPr fontId="2"/>
  </si>
  <si>
    <t>２　補助金交付申請額</t>
    <phoneticPr fontId="2"/>
  </si>
  <si>
    <t>３　関係書類</t>
  </si>
  <si>
    <t>(1)事業計画書（別紙１）</t>
    <rPh sb="9" eb="11">
      <t>ベッシ</t>
    </rPh>
    <phoneticPr fontId="2"/>
  </si>
  <si>
    <t>様式第１号　別紙１</t>
    <rPh sb="6" eb="8">
      <t>ベッシ</t>
    </rPh>
    <phoneticPr fontId="2"/>
  </si>
  <si>
    <t>補助対象中小企業等確認書</t>
    <rPh sb="0" eb="2">
      <t>ホジョ</t>
    </rPh>
    <rPh sb="2" eb="4">
      <t>タイショウ</t>
    </rPh>
    <rPh sb="4" eb="6">
      <t>チュウショウ</t>
    </rPh>
    <rPh sb="6" eb="8">
      <t>キギョウ</t>
    </rPh>
    <rPh sb="8" eb="9">
      <t>トウ</t>
    </rPh>
    <rPh sb="9" eb="12">
      <t>カクニンショ</t>
    </rPh>
    <phoneticPr fontId="2"/>
  </si>
  <si>
    <t>補助事業者に関する事項</t>
    <rPh sb="0" eb="2">
      <t>ホジョ</t>
    </rPh>
    <rPh sb="2" eb="4">
      <t>ジギョウ</t>
    </rPh>
    <rPh sb="4" eb="5">
      <t>シャ</t>
    </rPh>
    <rPh sb="6" eb="7">
      <t>カン</t>
    </rPh>
    <rPh sb="9" eb="11">
      <t>ジコウ</t>
    </rPh>
    <phoneticPr fontId="2"/>
  </si>
  <si>
    <t>資本金</t>
    <rPh sb="0" eb="3">
      <t>シホンキン</t>
    </rPh>
    <phoneticPr fontId="2"/>
  </si>
  <si>
    <t>常時使用する従業員数</t>
    <rPh sb="0" eb="2">
      <t>ジョウジ</t>
    </rPh>
    <rPh sb="2" eb="4">
      <t>シヨウ</t>
    </rPh>
    <rPh sb="6" eb="10">
      <t>ジュウギョウインスウ</t>
    </rPh>
    <phoneticPr fontId="2"/>
  </si>
  <si>
    <t>業種</t>
    <rPh sb="0" eb="2">
      <t>ギョウシュ</t>
    </rPh>
    <phoneticPr fontId="2"/>
  </si>
  <si>
    <t>本事業の対象となる事業所</t>
    <rPh sb="0" eb="1">
      <t>ホン</t>
    </rPh>
    <rPh sb="1" eb="3">
      <t>ジギョウ</t>
    </rPh>
    <rPh sb="4" eb="6">
      <t>タイショウ</t>
    </rPh>
    <rPh sb="9" eb="12">
      <t>ジギョウショ</t>
    </rPh>
    <phoneticPr fontId="2"/>
  </si>
  <si>
    <t>事業所名</t>
    <rPh sb="0" eb="3">
      <t>ジギョウショ</t>
    </rPh>
    <rPh sb="3" eb="4">
      <t>メイ</t>
    </rPh>
    <phoneticPr fontId="2"/>
  </si>
  <si>
    <t>常時使用する
従業員数</t>
    <rPh sb="0" eb="2">
      <t>ジョウジ</t>
    </rPh>
    <rPh sb="2" eb="4">
      <t>シヨウ</t>
    </rPh>
    <rPh sb="7" eb="10">
      <t>ジュウギョウイン</t>
    </rPh>
    <rPh sb="10" eb="11">
      <t>スウ</t>
    </rPh>
    <phoneticPr fontId="2"/>
  </si>
  <si>
    <t>所在地</t>
    <rPh sb="0" eb="3">
      <t>ショザイチ</t>
    </rPh>
    <phoneticPr fontId="2"/>
  </si>
  <si>
    <t>主たる
業務内容</t>
    <rPh sb="0" eb="1">
      <t>シュ</t>
    </rPh>
    <rPh sb="4" eb="6">
      <t>ギョウム</t>
    </rPh>
    <rPh sb="6" eb="8">
      <t>ナイヨウ</t>
    </rPh>
    <phoneticPr fontId="2"/>
  </si>
  <si>
    <t>担当者連絡先</t>
    <rPh sb="0" eb="3">
      <t>タントウシャ</t>
    </rPh>
    <rPh sb="3" eb="6">
      <t>レンラクサキ</t>
    </rPh>
    <phoneticPr fontId="2"/>
  </si>
  <si>
    <t>所属</t>
    <rPh sb="0" eb="2">
      <t>ショゾク</t>
    </rPh>
    <phoneticPr fontId="2"/>
  </si>
  <si>
    <t>電話</t>
    <rPh sb="0" eb="2">
      <t>デンワ</t>
    </rPh>
    <phoneticPr fontId="2"/>
  </si>
  <si>
    <t>メール</t>
    <phoneticPr fontId="2"/>
  </si>
  <si>
    <t>様式第１号　別紙３</t>
    <phoneticPr fontId="2"/>
  </si>
  <si>
    <t>誓　　　　約　　　　書</t>
  </si>
  <si>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2"/>
  </si>
  <si>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2"/>
  </si>
  <si>
    <t>本社所在地または住所</t>
    <rPh sb="0" eb="2">
      <t>ホンシャ</t>
    </rPh>
    <rPh sb="2" eb="5">
      <t>ショザイチ</t>
    </rPh>
    <rPh sb="8" eb="10">
      <t>ジュウショ</t>
    </rPh>
    <phoneticPr fontId="2"/>
  </si>
  <si>
    <t>(フリガナ)</t>
    <phoneticPr fontId="2"/>
  </si>
  <si>
    <t>法人名または屋号</t>
    <rPh sb="0" eb="3">
      <t>ホウジンメイ</t>
    </rPh>
    <rPh sb="6" eb="8">
      <t>ヤゴウ</t>
    </rPh>
    <phoneticPr fontId="2"/>
  </si>
  <si>
    <t>代表者職氏名</t>
    <rPh sb="0" eb="3">
      <t>ダイヒョウシャ</t>
    </rPh>
    <rPh sb="3" eb="4">
      <t>ショク</t>
    </rPh>
    <rPh sb="4" eb="6">
      <t>シメイ</t>
    </rPh>
    <phoneticPr fontId="2"/>
  </si>
  <si>
    <t>様式第１号　別紙４</t>
    <phoneticPr fontId="2"/>
  </si>
  <si>
    <t>三方よし宣言書</t>
    <rPh sb="0" eb="2">
      <t>サンポウ</t>
    </rPh>
    <rPh sb="4" eb="6">
      <t>センゲン</t>
    </rPh>
    <phoneticPr fontId="2"/>
  </si>
  <si>
    <t>法人名　　　　　</t>
    <rPh sb="0" eb="3">
      <t>ホウジンメイ</t>
    </rPh>
    <phoneticPr fontId="2"/>
  </si>
  <si>
    <t>代表者名　</t>
    <rPh sb="0" eb="4">
      <t>ダイヒョウシャメイ</t>
    </rPh>
    <phoneticPr fontId="2"/>
  </si>
  <si>
    <t>事業変更計画書（代替職員確保支援）</t>
    <rPh sb="9" eb="14">
      <t>ジギョウケイカクショダイタイショクインカクホシエン</t>
    </rPh>
    <phoneticPr fontId="2"/>
  </si>
  <si>
    <t>１　着手日</t>
    <rPh sb="2" eb="5">
      <t>チャクシュビ</t>
    </rPh>
    <phoneticPr fontId="2"/>
  </si>
  <si>
    <t>２　申請理由</t>
    <rPh sb="2" eb="6">
      <t>シンセイリユウ</t>
    </rPh>
    <phoneticPr fontId="2"/>
  </si>
  <si>
    <t>　</t>
    <phoneticPr fontId="2"/>
  </si>
  <si>
    <t>様式第１号（第５条関係）</t>
    <phoneticPr fontId="2"/>
  </si>
  <si>
    <t>事業変更計画書（資格取得支援）</t>
    <rPh sb="0" eb="2">
      <t>ジギョウ</t>
    </rPh>
    <rPh sb="2" eb="4">
      <t>ヘンコウ</t>
    </rPh>
    <rPh sb="4" eb="7">
      <t>ケイカクショ</t>
    </rPh>
    <rPh sb="8" eb="14">
      <t>シカクシュトクシエン</t>
    </rPh>
    <phoneticPr fontId="2"/>
  </si>
  <si>
    <t>提出前チェックシート</t>
    <rPh sb="0" eb="3">
      <t>テイシュツマエ</t>
    </rPh>
    <phoneticPr fontId="2"/>
  </si>
  <si>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2"/>
  </si>
  <si>
    <t>交付申請</t>
    <rPh sb="0" eb="4">
      <t>コウフシンセイ</t>
    </rPh>
    <phoneticPr fontId="2"/>
  </si>
  <si>
    <t>チェック</t>
    <phoneticPr fontId="2"/>
  </si>
  <si>
    <t>様式１（交付申請書）の内容を確認しました。</t>
    <rPh sb="0" eb="2">
      <t>ヨウシキ</t>
    </rPh>
    <rPh sb="4" eb="6">
      <t>コウフ</t>
    </rPh>
    <rPh sb="6" eb="9">
      <t>シンセイショ</t>
    </rPh>
    <rPh sb="11" eb="13">
      <t>ナイヨウ</t>
    </rPh>
    <rPh sb="14" eb="16">
      <t>カクニン</t>
    </rPh>
    <phoneticPr fontId="2"/>
  </si>
  <si>
    <t>様式１－２（事業計画書）の内容を確認しました。</t>
    <rPh sb="0" eb="2">
      <t>ヨウシキ</t>
    </rPh>
    <rPh sb="6" eb="11">
      <t>ジギョウケイカクショ</t>
    </rPh>
    <rPh sb="13" eb="15">
      <t>ナイヨウ</t>
    </rPh>
    <rPh sb="16" eb="18">
      <t>カクニン</t>
    </rPh>
    <phoneticPr fontId="2"/>
  </si>
  <si>
    <t>様式１－３（誓約書）の内容を確認しました。</t>
    <rPh sb="0" eb="2">
      <t>ヨウシキ</t>
    </rPh>
    <rPh sb="6" eb="9">
      <t>セイヤクショ</t>
    </rPh>
    <rPh sb="11" eb="13">
      <t>ナイヨウ</t>
    </rPh>
    <rPh sb="14" eb="16">
      <t>カクニン</t>
    </rPh>
    <phoneticPr fontId="2"/>
  </si>
  <si>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2"/>
  </si>
  <si>
    <t>変更承認申請</t>
    <rPh sb="0" eb="2">
      <t>ヘンコウ</t>
    </rPh>
    <rPh sb="2" eb="4">
      <t>ショウニン</t>
    </rPh>
    <rPh sb="4" eb="6">
      <t>シンセイ</t>
    </rPh>
    <phoneticPr fontId="2"/>
  </si>
  <si>
    <t>廃止承認申請</t>
    <rPh sb="0" eb="2">
      <t>ハイシ</t>
    </rPh>
    <rPh sb="2" eb="4">
      <t>ショウニン</t>
    </rPh>
    <rPh sb="4" eb="6">
      <t>シンセイ</t>
    </rPh>
    <phoneticPr fontId="2"/>
  </si>
  <si>
    <t>実績報告</t>
    <rPh sb="0" eb="4">
      <t>ジッセキホウコク</t>
    </rPh>
    <phoneticPr fontId="2"/>
  </si>
  <si>
    <t>滋賀県産業支援プラザ若年層等人材確保・定着補助金（スキルアップ支援）交付申請書</t>
    <rPh sb="14" eb="16">
      <t>ジンザイ</t>
    </rPh>
    <rPh sb="31" eb="33">
      <t>シエン</t>
    </rPh>
    <rPh sb="34" eb="36">
      <t>コウフ</t>
    </rPh>
    <phoneticPr fontId="2"/>
  </si>
  <si>
    <t>　上記補助金の交付について、滋賀県産業支援プラザ若年層等人材確保・定着補助金（スキルアップ支援）交付要領第５条に基づき、下記のとおり補助金の交付を申請します。なお、この申請にあたり同交付要領第１１条に該当する事実が判明したときは、補助金等の交付の決定の全部または一部を取り消されても、何ら異議の申立てを行いません。</t>
    <rPh sb="52" eb="53">
      <t>ダイ</t>
    </rPh>
    <rPh sb="54" eb="55">
      <t>ジョウ</t>
    </rPh>
    <rPh sb="66" eb="69">
      <t>ホジョキン</t>
    </rPh>
    <rPh sb="70" eb="72">
      <t>コウフ</t>
    </rPh>
    <phoneticPr fontId="2"/>
  </si>
  <si>
    <t>１　補助金交付申請額</t>
    <rPh sb="9" eb="10">
      <t>ガク</t>
    </rPh>
    <phoneticPr fontId="2"/>
  </si>
  <si>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2"/>
  </si>
  <si>
    <t>滋賀県産業支援プラザ若年層等人材確保・定着補助金（スキルアップ支援）
事前着手申請書</t>
    <rPh sb="14" eb="16">
      <t>ジンザイ</t>
    </rPh>
    <rPh sb="31" eb="33">
      <t>シエン</t>
    </rPh>
    <rPh sb="35" eb="39">
      <t>ジゼンチャクシュ</t>
    </rPh>
    <rPh sb="39" eb="42">
      <t>シンセイショ</t>
    </rPh>
    <phoneticPr fontId="2"/>
  </si>
  <si>
    <t>実績報告書（資格取得支援）</t>
    <rPh sb="0" eb="2">
      <t>ジッセキ</t>
    </rPh>
    <rPh sb="2" eb="4">
      <t>ホウコク</t>
    </rPh>
    <rPh sb="4" eb="5">
      <t>ショ</t>
    </rPh>
    <rPh sb="6" eb="12">
      <t>シカクシュトクシエン</t>
    </rPh>
    <phoneticPr fontId="2"/>
  </si>
  <si>
    <t>実績報告書（代替職員確保支援）支援）</t>
    <rPh sb="0" eb="2">
      <t>ジッセキ</t>
    </rPh>
    <rPh sb="2" eb="4">
      <t>ホウコク</t>
    </rPh>
    <rPh sb="4" eb="5">
      <t>ショ</t>
    </rPh>
    <rPh sb="6" eb="8">
      <t>ダイガエ</t>
    </rPh>
    <rPh sb="8" eb="10">
      <t>ショクイン</t>
    </rPh>
    <rPh sb="10" eb="12">
      <t>カクホ</t>
    </rPh>
    <rPh sb="12" eb="14">
      <t>シエン</t>
    </rPh>
    <rPh sb="15" eb="17">
      <t>シエン</t>
    </rPh>
    <phoneticPr fontId="2"/>
  </si>
  <si>
    <t>様式６（実績報告書）の内容を確認しました。</t>
    <rPh sb="0" eb="2">
      <t>ヨウシキ</t>
    </rPh>
    <rPh sb="4" eb="6">
      <t>ジッセキ</t>
    </rPh>
    <rPh sb="6" eb="9">
      <t>ホウコクショ</t>
    </rPh>
    <rPh sb="11" eb="13">
      <t>ナイヨウ</t>
    </rPh>
    <rPh sb="14" eb="16">
      <t>カクニン</t>
    </rPh>
    <phoneticPr fontId="2"/>
  </si>
  <si>
    <t>様式６（事業報告書）の内容を確認しました。</t>
    <rPh sb="0" eb="2">
      <t>ヨウシキ</t>
    </rPh>
    <rPh sb="4" eb="6">
      <t>ジギョウ</t>
    </rPh>
    <rPh sb="6" eb="9">
      <t>ホウコクショ</t>
    </rPh>
    <rPh sb="11" eb="13">
      <t>ナイヨウ</t>
    </rPh>
    <rPh sb="14" eb="16">
      <t>カクニン</t>
    </rPh>
    <phoneticPr fontId="2"/>
  </si>
  <si>
    <t>一時奨励金又は手当等の額が分かる書類等の写しを準備しました。</t>
    <rPh sb="0" eb="30">
      <t>ジュンビ</t>
    </rPh>
    <phoneticPr fontId="2"/>
  </si>
  <si>
    <t>支払った全ての月の「賃金台帳」、「給与明細書」その他の支援対象者に支給した手当等の月ごとの実績がわかる書類の写しを準備しました。</t>
    <rPh sb="57" eb="59">
      <t>ジュンビ</t>
    </rPh>
    <phoneticPr fontId="2"/>
  </si>
  <si>
    <t>様式第２号（第５条関係）</t>
    <phoneticPr fontId="2"/>
  </si>
  <si>
    <t>様式第３号（第８条関係）</t>
    <phoneticPr fontId="2"/>
  </si>
  <si>
    <t>１　中止・廃止の理由</t>
    <rPh sb="2" eb="4">
      <t>チュウシ</t>
    </rPh>
    <rPh sb="5" eb="7">
      <t>ハイシ</t>
    </rPh>
    <rPh sb="8" eb="10">
      <t>リユウ</t>
    </rPh>
    <phoneticPr fontId="2"/>
  </si>
  <si>
    <t>様式第４号（第８条関係）</t>
    <phoneticPr fontId="2"/>
  </si>
  <si>
    <t>様式第３号（第８条関係）</t>
    <rPh sb="0" eb="3">
      <t>ヨウシキダイ</t>
    </rPh>
    <rPh sb="4" eb="5">
      <t>ゴウ</t>
    </rPh>
    <rPh sb="6" eb="7">
      <t>ダイ</t>
    </rPh>
    <rPh sb="8" eb="11">
      <t>ジョウカンケイ</t>
    </rPh>
    <phoneticPr fontId="2"/>
  </si>
  <si>
    <r>
      <t>私（申請者）は滋賀県産業支援プラザ若年層等人材確保・定着支援補助金補助金（スキルアップ支援）交付要領第３条に規定する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7" eb="14">
      <t>シガケンサンギョウシエン</t>
    </rPh>
    <rPh sb="17" eb="19">
      <t>ジャクネン</t>
    </rPh>
    <rPh sb="19" eb="20">
      <t>ソウ</t>
    </rPh>
    <rPh sb="20" eb="21">
      <t>トウ</t>
    </rPh>
    <rPh sb="21" eb="23">
      <t>ジンザイ</t>
    </rPh>
    <rPh sb="23" eb="25">
      <t>カクホ</t>
    </rPh>
    <rPh sb="26" eb="33">
      <t>テイチャクシエンホジョキン</t>
    </rPh>
    <rPh sb="43" eb="45">
      <t>シエン</t>
    </rPh>
    <rPh sb="48" eb="50">
      <t>ヨウリョウ</t>
    </rPh>
    <rPh sb="50" eb="51">
      <t>ダイ</t>
    </rPh>
    <rPh sb="52" eb="53">
      <t>ジョウ</t>
    </rPh>
    <rPh sb="54" eb="56">
      <t>キテイ</t>
    </rPh>
    <rPh sb="58" eb="60">
      <t>ホジョ</t>
    </rPh>
    <rPh sb="60" eb="62">
      <t>ジギョウ</t>
    </rPh>
    <rPh sb="62" eb="63">
      <t>シャ</t>
    </rPh>
    <phoneticPr fontId="2"/>
  </si>
  <si>
    <t>様式１－４（三方よし宣言書）の内容を確認しました。</t>
    <rPh sb="0" eb="2">
      <t>ヨウシキ</t>
    </rPh>
    <rPh sb="6" eb="8">
      <t>サンポウ</t>
    </rPh>
    <rPh sb="10" eb="13">
      <t>センゲンショ</t>
    </rPh>
    <rPh sb="15" eb="17">
      <t>ナイヨウ</t>
    </rPh>
    <rPh sb="18" eb="20">
      <t>カクニン</t>
    </rPh>
    <phoneticPr fontId="2"/>
  </si>
  <si>
    <t>就業規則等に本制度について記載のある書類を準備しました。</t>
    <rPh sb="0" eb="2">
      <t>シュウギョウ</t>
    </rPh>
    <rPh sb="2" eb="4">
      <t>キソク</t>
    </rPh>
    <rPh sb="4" eb="5">
      <t>トウ</t>
    </rPh>
    <rPh sb="6" eb="7">
      <t>ホン</t>
    </rPh>
    <phoneticPr fontId="2"/>
  </si>
  <si>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2"/>
  </si>
  <si>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2"/>
  </si>
  <si>
    <t>滋賀県産業支援プラザ若年層等人材確保・定着補助金（スキルアップ支援）
事業計画変更申請書
　　　　　　　　　　</t>
    <rPh sb="14" eb="16">
      <t>ジンザイ</t>
    </rPh>
    <rPh sb="35" eb="37">
      <t>ジギョウ</t>
    </rPh>
    <rPh sb="37" eb="39">
      <t>ケイカク</t>
    </rPh>
    <rPh sb="39" eb="41">
      <t>ヘンコウ</t>
    </rPh>
    <rPh sb="41" eb="44">
      <t>シンセイショ</t>
    </rPh>
    <phoneticPr fontId="2"/>
  </si>
  <si>
    <t>滋賀県産業支援プラザ若年層等人材確保・定着補助金（スキルアップ支援）に係る
補助事業（中止・廃止）承認申請書</t>
    <rPh sb="43" eb="45">
      <t>チュウシ</t>
    </rPh>
    <phoneticPr fontId="2"/>
  </si>
  <si>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2"/>
  </si>
  <si>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2"/>
  </si>
  <si>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2"/>
  </si>
  <si>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2"/>
  </si>
  <si>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2"/>
  </si>
  <si>
    <t>役職・氏名・生年月日</t>
    <rPh sb="0" eb="2">
      <t>ヤクショク</t>
    </rPh>
    <rPh sb="3" eb="5">
      <t>シメイ</t>
    </rPh>
    <rPh sb="6" eb="10">
      <t>セイネンガッピ</t>
    </rPh>
    <phoneticPr fontId="2"/>
  </si>
  <si>
    <t>資格取得者
役職・氏名
生年月日</t>
    <rPh sb="0" eb="4">
      <t>シカクシュトク</t>
    </rPh>
    <rPh sb="4" eb="5">
      <t>シャ</t>
    </rPh>
    <rPh sb="6" eb="8">
      <t>ヤクショク</t>
    </rPh>
    <rPh sb="9" eb="11">
      <t>シメイ</t>
    </rPh>
    <rPh sb="12" eb="16">
      <t>セイネンガッピ</t>
    </rPh>
    <phoneticPr fontId="2"/>
  </si>
  <si>
    <t>研修参加者
役職・氏名
生年月日</t>
    <rPh sb="0" eb="2">
      <t>ケンシュウ</t>
    </rPh>
    <rPh sb="2" eb="5">
      <t>サンカシャ</t>
    </rPh>
    <rPh sb="6" eb="8">
      <t>ヤクショク</t>
    </rPh>
    <rPh sb="9" eb="11">
      <t>シメイ</t>
    </rPh>
    <rPh sb="12" eb="16">
      <t>セイネンガッピ</t>
    </rPh>
    <phoneticPr fontId="2"/>
  </si>
  <si>
    <t>(2)変更内容が確認できる資料</t>
    <rPh sb="3" eb="5">
      <t>ヘンコウ</t>
    </rPh>
    <rPh sb="5" eb="7">
      <t>ナイヨウ</t>
    </rPh>
    <rPh sb="8" eb="10">
      <t>カクニン</t>
    </rPh>
    <rPh sb="13" eb="15">
      <t>シリョウ</t>
    </rPh>
    <phoneticPr fontId="2"/>
  </si>
  <si>
    <t>森</t>
    <rPh sb="0" eb="1">
      <t>モリ</t>
    </rPh>
    <phoneticPr fontId="2"/>
  </si>
  <si>
    <t>円/日</t>
    <rPh sb="0" eb="1">
      <t>エン</t>
    </rPh>
    <rPh sb="2" eb="3">
      <t>ヒ</t>
    </rPh>
    <phoneticPr fontId="2"/>
  </si>
  <si>
    <t>支給期間（日数単位）</t>
    <rPh sb="0" eb="2">
      <t>シキュウ</t>
    </rPh>
    <rPh sb="2" eb="4">
      <t>キカン</t>
    </rPh>
    <rPh sb="5" eb="9">
      <t>ニッスウタンイ</t>
    </rPh>
    <phoneticPr fontId="2"/>
  </si>
  <si>
    <t>支給期間（月単位）</t>
    <rPh sb="0" eb="2">
      <t>シキュウ</t>
    </rPh>
    <rPh sb="2" eb="4">
      <t>キカン</t>
    </rPh>
    <rPh sb="5" eb="8">
      <t>ツキタンイ</t>
    </rPh>
    <phoneticPr fontId="2"/>
  </si>
  <si>
    <t>（事業計画書合計額）</t>
    <rPh sb="1" eb="6">
      <t>ジギョウケイカクショ</t>
    </rPh>
    <rPh sb="6" eb="9">
      <t>ゴウケイガク</t>
    </rPh>
    <phoneticPr fontId="2"/>
  </si>
  <si>
    <t>（補助金上限額）</t>
    <rPh sb="1" eb="7">
      <t>ホジョキンジョウゲンガク</t>
    </rPh>
    <phoneticPr fontId="2"/>
  </si>
  <si>
    <t>5200806</t>
    <phoneticPr fontId="2"/>
  </si>
  <si>
    <t>大津市打出浜2-1</t>
    <rPh sb="0" eb="3">
      <t>オオツシ</t>
    </rPh>
    <rPh sb="3" eb="6">
      <t>ウチデハマ</t>
    </rPh>
    <phoneticPr fontId="2"/>
  </si>
  <si>
    <t>077-511-1411</t>
    <phoneticPr fontId="2"/>
  </si>
  <si>
    <t>企業よし</t>
  </si>
  <si>
    <t>従業員よし</t>
    <phoneticPr fontId="2"/>
  </si>
  <si>
    <t>地域よし</t>
    <phoneticPr fontId="2"/>
  </si>
  <si>
    <t>男</t>
    <rPh sb="0" eb="1">
      <t>オトコ</t>
    </rPh>
    <phoneticPr fontId="2"/>
  </si>
  <si>
    <t>女</t>
    <rPh sb="0" eb="1">
      <t>オンナ</t>
    </rPh>
    <phoneticPr fontId="2"/>
  </si>
  <si>
    <t>滋賀県産業支援プラザ　理事長　</t>
    <rPh sb="0" eb="2">
      <t>シガ</t>
    </rPh>
    <rPh sb="2" eb="3">
      <t>ケン</t>
    </rPh>
    <rPh sb="3" eb="5">
      <t>サンギョウ</t>
    </rPh>
    <rPh sb="5" eb="7">
      <t>シエン</t>
    </rPh>
    <rPh sb="11" eb="14">
      <t>リジチョウ</t>
    </rPh>
    <phoneticPr fontId="2"/>
  </si>
  <si>
    <t>滋賀県産業支援プラザ若年層等人材確保・定着補助金（スキルアップ支援）交付決定通知書</t>
    <rPh sb="14" eb="16">
      <t>ジンザイ</t>
    </rPh>
    <rPh sb="34" eb="38">
      <t>コウフケッテイ</t>
    </rPh>
    <rPh sb="38" eb="41">
      <t>ツウチショ</t>
    </rPh>
    <rPh sb="40" eb="41">
      <t>ショ</t>
    </rPh>
    <phoneticPr fontId="2"/>
  </si>
  <si>
    <t>１　補助金交付額</t>
    <rPh sb="7" eb="8">
      <t>ガク</t>
    </rPh>
    <phoneticPr fontId="2"/>
  </si>
  <si>
    <t>２　交付決定の内容</t>
    <rPh sb="2" eb="4">
      <t>コウフ</t>
    </rPh>
    <rPh sb="4" eb="6">
      <t>ケッテイ</t>
    </rPh>
    <rPh sb="7" eb="9">
      <t>ナイヨウ</t>
    </rPh>
    <phoneticPr fontId="2"/>
  </si>
  <si>
    <t>提出のあった様式第１号に記載のとおり</t>
    <rPh sb="0" eb="2">
      <t>テイシュツ</t>
    </rPh>
    <rPh sb="12" eb="14">
      <t>キサイ</t>
    </rPh>
    <phoneticPr fontId="2"/>
  </si>
  <si>
    <t>３　留意事項</t>
    <rPh sb="2" eb="4">
      <t>リュウイ</t>
    </rPh>
    <rPh sb="4" eb="6">
      <t>ジコウ</t>
    </rPh>
    <phoneticPr fontId="2"/>
  </si>
  <si>
    <t>　申請時の事業内容に変更が生じた場合または事業を（中止・廃止）する場合は、速やかに所定の書類を添えて、事業計画変更申請書、または補助事業（中止・廃止）承認申請書を提出すること。</t>
    <phoneticPr fontId="2"/>
  </si>
  <si>
    <t>株式会社　</t>
    <rPh sb="0" eb="4">
      <t>カブシキガイシャ</t>
    </rPh>
    <phoneticPr fontId="2"/>
  </si>
  <si>
    <t>代表取締役　</t>
    <rPh sb="0" eb="5">
      <t>ダイヒョウトリシマリヤク</t>
    </rPh>
    <phoneticPr fontId="2"/>
  </si>
  <si>
    <t>滋　産　支　第　　　　号</t>
    <rPh sb="0" eb="1">
      <t>シゲル</t>
    </rPh>
    <rPh sb="2" eb="3">
      <t>サン</t>
    </rPh>
    <rPh sb="4" eb="5">
      <t>シ</t>
    </rPh>
    <rPh sb="6" eb="7">
      <t>ダイ</t>
    </rPh>
    <phoneticPr fontId="2"/>
  </si>
  <si>
    <t>令和　年　　月　　日付けで申請のあった標記補助金については、滋賀県産業支援プラザ若年層等人材確保・定着補助金（スキルアップ支援）交付要領第６条第１項の規定に基づき、下記のとおり補助金の交付を決定しましたので同要領第６条第２項の規定により通知します。</t>
    <rPh sb="0" eb="2">
      <t>レイワ</t>
    </rPh>
    <rPh sb="88" eb="91">
      <t>ホジョキン</t>
    </rPh>
    <rPh sb="92" eb="94">
      <t>コウフ</t>
    </rPh>
    <rPh sb="95" eb="97">
      <t>ケッテイ</t>
    </rPh>
    <rPh sb="104" eb="106">
      <t>ヨウリョウ</t>
    </rPh>
    <rPh sb="106" eb="107">
      <t>ダイ</t>
    </rPh>
    <rPh sb="109" eb="110">
      <t>ダイ</t>
    </rPh>
    <rPh sb="111" eb="112">
      <t>コウ</t>
    </rPh>
    <phoneticPr fontId="2"/>
  </si>
  <si>
    <t>番　　　　　号</t>
    <phoneticPr fontId="2"/>
  </si>
  <si>
    <t>１　支援金交付額</t>
    <rPh sb="2" eb="4">
      <t>シエン</t>
    </rPh>
    <rPh sb="7" eb="8">
      <t>ガク</t>
    </rPh>
    <phoneticPr fontId="2"/>
  </si>
  <si>
    <t>２　承認した計画変更申請</t>
    <rPh sb="2" eb="4">
      <t>ショウニン</t>
    </rPh>
    <rPh sb="6" eb="10">
      <t>ケイカクヘンコウ</t>
    </rPh>
    <phoneticPr fontId="2"/>
  </si>
  <si>
    <t>提出のあった様式第３号別紙１記載のとおり</t>
    <rPh sb="0" eb="2">
      <t>テイシュツ</t>
    </rPh>
    <rPh sb="14" eb="16">
      <t>キサイ</t>
    </rPh>
    <phoneticPr fontId="2"/>
  </si>
  <si>
    <t>株式会社</t>
    <rPh sb="0" eb="4">
      <t>カブシキガイシャ</t>
    </rPh>
    <phoneticPr fontId="2"/>
  </si>
  <si>
    <t>代表取締役</t>
    <rPh sb="0" eb="5">
      <t>ダイヒョウトリシマリヤク</t>
    </rPh>
    <phoneticPr fontId="2"/>
  </si>
  <si>
    <t>滋賀県産業支援プラザ若年層等人材確保・定着補助金（スキルアップ支援支援）変更・中止・廃止承認通知書</t>
    <rPh sb="31" eb="33">
      <t>シエン</t>
    </rPh>
    <rPh sb="33" eb="35">
      <t>シエン</t>
    </rPh>
    <rPh sb="36" eb="38">
      <t>ヘンコウ</t>
    </rPh>
    <rPh sb="37" eb="44">
      <t>ショウガクキンヘンカンシエン</t>
    </rPh>
    <rPh sb="45" eb="47">
      <t>ヘンコウチュウシハイシショウニンツウチショ</t>
    </rPh>
    <phoneticPr fontId="2"/>
  </si>
  <si>
    <t>休日日数</t>
    <rPh sb="0" eb="2">
      <t>キュウジツ</t>
    </rPh>
    <rPh sb="2" eb="4">
      <t>ニッスウ</t>
    </rPh>
    <phoneticPr fontId="2"/>
  </si>
  <si>
    <t>日数</t>
    <rPh sb="0" eb="2">
      <t>ニッスウ</t>
    </rPh>
    <phoneticPr fontId="2"/>
  </si>
  <si>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2"/>
  </si>
  <si>
    <t>在籍期間(R8年度)</t>
    <rPh sb="0" eb="2">
      <t>ザイセキ</t>
    </rPh>
    <rPh sb="2" eb="4">
      <t>キカン</t>
    </rPh>
    <rPh sb="7" eb="9">
      <t>ネンド</t>
    </rPh>
    <phoneticPr fontId="2"/>
  </si>
  <si>
    <t>勤務事業所 住所</t>
  </si>
  <si>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2"/>
  </si>
  <si>
    <t>○○株式会社</t>
    <rPh sb="2" eb="6">
      <t>カブシキカイシャ</t>
    </rPh>
    <phoneticPr fontId="2"/>
  </si>
  <si>
    <t>□□　△△</t>
    <phoneticPr fontId="2"/>
  </si>
  <si>
    <t>高橋　××</t>
    <rPh sb="0" eb="2">
      <t>タカハシ</t>
    </rPh>
    <phoneticPr fontId="2"/>
  </si>
  <si>
    <t>森　〇〇</t>
    <rPh sb="0" eb="1">
      <t>モリ</t>
    </rPh>
    <phoneticPr fontId="2"/>
  </si>
  <si>
    <t>様式第５号（第１０条関係）</t>
    <rPh sb="0" eb="2">
      <t>ヨウシキ</t>
    </rPh>
    <rPh sb="2" eb="3">
      <t>ダイ</t>
    </rPh>
    <rPh sb="4" eb="5">
      <t>ゴウ</t>
    </rPh>
    <rPh sb="6" eb="7">
      <t>ダイ</t>
    </rPh>
    <rPh sb="9" eb="10">
      <t>ジョウ</t>
    </rPh>
    <rPh sb="10" eb="12">
      <t>カンケイ</t>
    </rPh>
    <phoneticPr fontId="25"/>
  </si>
  <si>
    <t>年　　月　　日</t>
    <rPh sb="0" eb="1">
      <t>ネン</t>
    </rPh>
    <rPh sb="3" eb="4">
      <t>ツキ</t>
    </rPh>
    <rPh sb="6" eb="7">
      <t>ヒ</t>
    </rPh>
    <phoneticPr fontId="25"/>
  </si>
  <si>
    <t>滋賀県産業支援プラザ若年層等人材確保・定着補助金(スキルアップ支援)実績報告書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31" eb="33">
      <t>シエン</t>
    </rPh>
    <rPh sb="34" eb="36">
      <t>ジッセキ</t>
    </rPh>
    <rPh sb="36" eb="39">
      <t>ホウコクショ</t>
    </rPh>
    <phoneticPr fontId="25"/>
  </si>
  <si>
    <t>兼交付請求書</t>
    <rPh sb="0" eb="1">
      <t>ケン</t>
    </rPh>
    <rPh sb="1" eb="3">
      <t>コウフ</t>
    </rPh>
    <rPh sb="3" eb="6">
      <t>セイキュウショ</t>
    </rPh>
    <phoneticPr fontId="25"/>
  </si>
  <si>
    <t>（宛先）</t>
    <rPh sb="1" eb="3">
      <t>アテサキ</t>
    </rPh>
    <phoneticPr fontId="25"/>
  </si>
  <si>
    <t>公益財団法人　滋賀県産業支援プラザ</t>
    <rPh sb="0" eb="2">
      <t>コウエキ</t>
    </rPh>
    <rPh sb="2" eb="4">
      <t>ザイダン</t>
    </rPh>
    <rPh sb="4" eb="6">
      <t>ホウジン</t>
    </rPh>
    <rPh sb="7" eb="10">
      <t>シガケン</t>
    </rPh>
    <rPh sb="10" eb="14">
      <t>サンギョウシエン</t>
    </rPh>
    <phoneticPr fontId="25"/>
  </si>
  <si>
    <t>理事長</t>
    <phoneticPr fontId="2"/>
  </si>
  <si>
    <t>高橋　祥二郎　様</t>
    <rPh sb="0" eb="1">
      <t>タカ</t>
    </rPh>
    <phoneticPr fontId="2"/>
  </si>
  <si>
    <t>〒</t>
    <phoneticPr fontId="25"/>
  </si>
  <si>
    <t>本社所在地または住所</t>
    <rPh sb="0" eb="2">
      <t>ホンシャ</t>
    </rPh>
    <rPh sb="2" eb="5">
      <t>ショザイチ</t>
    </rPh>
    <rPh sb="8" eb="10">
      <t>ジュウショ</t>
    </rPh>
    <phoneticPr fontId="25"/>
  </si>
  <si>
    <t>法人名または屋号</t>
    <rPh sb="0" eb="2">
      <t>ホウジン</t>
    </rPh>
    <rPh sb="2" eb="3">
      <t>ナ</t>
    </rPh>
    <rPh sb="6" eb="8">
      <t>ヤゴウ</t>
    </rPh>
    <phoneticPr fontId="25"/>
  </si>
  <si>
    <t>代表者職氏名</t>
    <rPh sb="0" eb="3">
      <t>ダイヒョウシャ</t>
    </rPh>
    <rPh sb="3" eb="4">
      <t>ショク</t>
    </rPh>
    <rPh sb="4" eb="6">
      <t>シメイ</t>
    </rPh>
    <phoneticPr fontId="25"/>
  </si>
  <si>
    <t>発行責任者氏名</t>
    <rPh sb="0" eb="2">
      <t>ハッコウ</t>
    </rPh>
    <rPh sb="2" eb="5">
      <t>セキニンシャ</t>
    </rPh>
    <rPh sb="5" eb="7">
      <t>シメイ</t>
    </rPh>
    <phoneticPr fontId="25"/>
  </si>
  <si>
    <t>担当者氏名</t>
    <rPh sb="0" eb="3">
      <t>タントウシャ</t>
    </rPh>
    <rPh sb="3" eb="5">
      <t>シメイ</t>
    </rPh>
    <phoneticPr fontId="25"/>
  </si>
  <si>
    <t>連絡先電話番号</t>
    <rPh sb="0" eb="3">
      <t>レンラクサキ</t>
    </rPh>
    <rPh sb="3" eb="5">
      <t>デンワ</t>
    </rPh>
    <rPh sb="5" eb="7">
      <t>バンゴウ</t>
    </rPh>
    <phoneticPr fontId="25"/>
  </si>
  <si>
    <t>　令和　　年　　月　　日付けをもって交付決定通知を受けた標記補助事業を完了しましたので、滋賀県産業支援プラザ若年層等人材確保・定着補助金(スキルアップ支援)交付要領第１０条の規定に基づき、下記のとおり報告します。
　また、滋賀県産業支援プラザ若年層等人材確保・定着補助金(スキルアップ支援)交付要領第１３条の規定に基づき、下記のとおり補助金を請求いたします。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8" eb="80">
      <t>コウフ</t>
    </rPh>
    <rPh sb="80" eb="82">
      <t>ヨウリョウ</t>
    </rPh>
    <rPh sb="82" eb="83">
      <t>ダイ</t>
    </rPh>
    <rPh sb="85" eb="86">
      <t>ジョウ</t>
    </rPh>
    <rPh sb="87" eb="89">
      <t>キテイ</t>
    </rPh>
    <rPh sb="90" eb="91">
      <t>モト</t>
    </rPh>
    <rPh sb="94" eb="96">
      <t>カキ</t>
    </rPh>
    <rPh sb="100" eb="102">
      <t>ホウコク</t>
    </rPh>
    <rPh sb="161" eb="163">
      <t>カキ</t>
    </rPh>
    <rPh sb="167" eb="170">
      <t>ホジョキン</t>
    </rPh>
    <rPh sb="171" eb="173">
      <t>セイキュウ</t>
    </rPh>
    <phoneticPr fontId="25"/>
  </si>
  <si>
    <t>記</t>
    <rPh sb="0" eb="1">
      <t>キ</t>
    </rPh>
    <phoneticPr fontId="25"/>
  </si>
  <si>
    <t>【実績報告】</t>
    <rPh sb="1" eb="5">
      <t>ジッセキホウコク</t>
    </rPh>
    <phoneticPr fontId="25"/>
  </si>
  <si>
    <t>関係書類</t>
    <rPh sb="0" eb="2">
      <t>カンケイ</t>
    </rPh>
    <rPh sb="2" eb="4">
      <t>ショルイ</t>
    </rPh>
    <phoneticPr fontId="25"/>
  </si>
  <si>
    <t>【交付請求】</t>
    <rPh sb="1" eb="3">
      <t>コウフ</t>
    </rPh>
    <rPh sb="3" eb="5">
      <t>セイキュウ</t>
    </rPh>
    <phoneticPr fontId="25"/>
  </si>
  <si>
    <t>請求金額</t>
    <rPh sb="0" eb="4">
      <t>セイキュウキンガク</t>
    </rPh>
    <phoneticPr fontId="25"/>
  </si>
  <si>
    <t xml:space="preserve">  金</t>
    <rPh sb="2" eb="3">
      <t>キン</t>
    </rPh>
    <phoneticPr fontId="25"/>
  </si>
  <si>
    <t>円</t>
    <rPh sb="0" eb="1">
      <t>エン</t>
    </rPh>
    <phoneticPr fontId="25"/>
  </si>
  <si>
    <t>補助金を上記のとおり請求します。</t>
    <rPh sb="0" eb="2">
      <t>ホジョ</t>
    </rPh>
    <rPh sb="2" eb="3">
      <t>キン</t>
    </rPh>
    <rPh sb="4" eb="6">
      <t>ジョウキ</t>
    </rPh>
    <rPh sb="10" eb="12">
      <t>セイキュウ</t>
    </rPh>
    <phoneticPr fontId="25"/>
  </si>
  <si>
    <t>《補助金の振込先》</t>
    <rPh sb="1" eb="4">
      <t>ホジョキン</t>
    </rPh>
    <rPh sb="5" eb="8">
      <t>フリコミサキ</t>
    </rPh>
    <phoneticPr fontId="25"/>
  </si>
  <si>
    <t>金融機関名</t>
    <rPh sb="0" eb="4">
      <t>キンユウキカン</t>
    </rPh>
    <rPh sb="4" eb="5">
      <t>ナ</t>
    </rPh>
    <phoneticPr fontId="25"/>
  </si>
  <si>
    <t>本支店名</t>
    <rPh sb="0" eb="3">
      <t>ホンシテン</t>
    </rPh>
    <rPh sb="3" eb="4">
      <t>ナ</t>
    </rPh>
    <phoneticPr fontId="25"/>
  </si>
  <si>
    <t>口座種別</t>
    <rPh sb="0" eb="2">
      <t>コウザ</t>
    </rPh>
    <rPh sb="2" eb="4">
      <t>シュベツ</t>
    </rPh>
    <phoneticPr fontId="25"/>
  </si>
  <si>
    <t>普通</t>
    <phoneticPr fontId="25"/>
  </si>
  <si>
    <t>当座</t>
    <phoneticPr fontId="25"/>
  </si>
  <si>
    <t>※該当する方にチェックしてください</t>
    <rPh sb="1" eb="3">
      <t>ガイトウ</t>
    </rPh>
    <rPh sb="5" eb="6">
      <t>ホウ</t>
    </rPh>
    <phoneticPr fontId="25"/>
  </si>
  <si>
    <t>口座番号</t>
    <rPh sb="0" eb="2">
      <t>コウザ</t>
    </rPh>
    <rPh sb="2" eb="4">
      <t>バンゴウ</t>
    </rPh>
    <phoneticPr fontId="25"/>
  </si>
  <si>
    <t>口座名義（カナ）</t>
    <rPh sb="0" eb="2">
      <t>コウザ</t>
    </rPh>
    <rPh sb="2" eb="4">
      <t>メイギ</t>
    </rPh>
    <phoneticPr fontId="25" alignment="distributed"/>
  </si>
  <si>
    <t>口座名義</t>
    <rPh sb="0" eb="2">
      <t>　　　フ　　　　　　　　　リ　　　　　　　　　ガ　　　　　　　　　ナ</t>
    </rPh>
    <phoneticPr fontId="25" alignment="distributed"/>
  </si>
  <si>
    <t>　（補助事業者）あて</t>
    <rPh sb="2" eb="4">
      <t>ホジョ</t>
    </rPh>
    <rPh sb="4" eb="6">
      <t>ジギョウ</t>
    </rPh>
    <rPh sb="6" eb="7">
      <t>シャ</t>
    </rPh>
    <phoneticPr fontId="2"/>
  </si>
  <si>
    <t>滋賀県産業支援プラザ若年層等人材確保・定着補助金（スキルアップ支援）の額の確定通知書</t>
    <rPh sb="14" eb="16">
      <t>ジンザイ</t>
    </rPh>
    <rPh sb="35" eb="36">
      <t>ガク</t>
    </rPh>
    <rPh sb="37" eb="39">
      <t>カクテイ</t>
    </rPh>
    <rPh sb="39" eb="42">
      <t>ツウチショ</t>
    </rPh>
    <phoneticPr fontId="2"/>
  </si>
  <si>
    <t>滋賀県産業支援プラザ若年層等人材確保・定着補助金（スキルアップ支援）
在籍報告書</t>
    <rPh sb="10" eb="14">
      <t>ジャクネンソウトウ</t>
    </rPh>
    <rPh sb="14" eb="18">
      <t>ジンザイカクホ</t>
    </rPh>
    <rPh sb="19" eb="21">
      <t>テイチャク</t>
    </rPh>
    <rPh sb="21" eb="24">
      <t>ホジョキン</t>
    </rPh>
    <rPh sb="31" eb="33">
      <t>シエン</t>
    </rPh>
    <rPh sb="35" eb="37">
      <t>ザイセキ</t>
    </rPh>
    <rPh sb="37" eb="40">
      <t>ホウコクショ</t>
    </rPh>
    <phoneticPr fontId="2"/>
  </si>
  <si>
    <t>１　補助金交付決定額</t>
    <rPh sb="5" eb="7">
      <t>コウフ</t>
    </rPh>
    <rPh sb="7" eb="9">
      <t>ケッテイ</t>
    </rPh>
    <rPh sb="9" eb="10">
      <t>ガク</t>
    </rPh>
    <phoneticPr fontId="2"/>
  </si>
  <si>
    <t>２　補助金確定額</t>
    <rPh sb="5" eb="7">
      <t>カクテイ</t>
    </rPh>
    <rPh sb="7" eb="8">
      <t>ガク</t>
    </rPh>
    <phoneticPr fontId="2"/>
  </si>
  <si>
    <t>３　補助金支払済額</t>
    <rPh sb="5" eb="7">
      <t>シハライ</t>
    </rPh>
    <rPh sb="7" eb="8">
      <t>ズ</t>
    </rPh>
    <rPh sb="8" eb="9">
      <t>ガク</t>
    </rPh>
    <phoneticPr fontId="2"/>
  </si>
  <si>
    <t>４　精算・戻入額</t>
    <rPh sb="2" eb="4">
      <t>セイサン</t>
    </rPh>
    <rPh sb="5" eb="7">
      <t>レイニュウ</t>
    </rPh>
    <rPh sb="7" eb="8">
      <t>ガク</t>
    </rPh>
    <phoneticPr fontId="2"/>
  </si>
  <si>
    <t>　　（変更等承認後）</t>
    <rPh sb="3" eb="6">
      <t>ヘンコウトウ</t>
    </rPh>
    <rPh sb="6" eb="8">
      <t>ショウニン</t>
    </rPh>
    <rPh sb="8" eb="9">
      <t>ゴ</t>
    </rPh>
    <phoneticPr fontId="2"/>
  </si>
  <si>
    <r>
      <rPr>
        <sz val="11"/>
        <rFont val="BIZ UDゴシック"/>
        <family val="3"/>
        <charset val="128"/>
      </rPr>
      <t>(1) 実績報告書（内訳書類含む）（別紙１）
(2) 支援対象者に支給した一時奨励金または手当等の額がわかる書類
　</t>
    </r>
    <r>
      <rPr>
        <sz val="10"/>
        <rFont val="BIZ UDゴシック"/>
        <family val="3"/>
        <charset val="128"/>
      </rPr>
      <t xml:space="preserve">※次の書類
　・支払った全ての月の「賃金台帳」、「給与明細書」その他の支援対象者に支給した手当等の月ごとの実績がわかる書類の写し　【支援対象者ごとに必要】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ウチワケ</t>
    </rPh>
    <rPh sb="12" eb="14">
      <t>ショルイ</t>
    </rPh>
    <rPh sb="14" eb="15">
      <t>フク</t>
    </rPh>
    <rPh sb="18" eb="20">
      <t>ベッシ</t>
    </rPh>
    <rPh sb="38" eb="40">
      <t>イチジ</t>
    </rPh>
    <rPh sb="40" eb="43">
      <t>ショウレイキン</t>
    </rPh>
    <rPh sb="46" eb="48">
      <t>テアテ</t>
    </rPh>
    <rPh sb="48" eb="49">
      <t>トウ</t>
    </rPh>
    <rPh sb="50" eb="51">
      <t>ガク</t>
    </rPh>
    <rPh sb="184" eb="186">
      <t>ショウメイ</t>
    </rPh>
    <rPh sb="186" eb="188">
      <t>ショルイ</t>
    </rPh>
    <rPh sb="189" eb="191">
      <t>ベッシ</t>
    </rPh>
    <phoneticPr fontId="2"/>
  </si>
  <si>
    <r>
      <t>様式第５号（第</t>
    </r>
    <r>
      <rPr>
        <sz val="11"/>
        <rFont val="游ゴシック"/>
        <family val="3"/>
        <charset val="128"/>
        <scheme val="minor"/>
      </rPr>
      <t>１０</t>
    </r>
    <r>
      <rPr>
        <sz val="11"/>
        <rFont val="游ゴシック"/>
        <family val="2"/>
        <charset val="128"/>
        <scheme val="minor"/>
      </rPr>
      <t>条関係）（別紙１）</t>
    </r>
    <rPh sb="0" eb="3">
      <t>ヨウシキダイ</t>
    </rPh>
    <rPh sb="4" eb="5">
      <t>ゴウ</t>
    </rPh>
    <rPh sb="6" eb="7">
      <t>ダイ</t>
    </rPh>
    <rPh sb="9" eb="12">
      <t>ジョウカンケイ</t>
    </rPh>
    <rPh sb="14" eb="16">
      <t>ベッシ</t>
    </rPh>
    <phoneticPr fontId="2"/>
  </si>
  <si>
    <t>様式第５号（第１０条関係）（別紙２）</t>
    <rPh sb="14" eb="16">
      <t>ベッシ</t>
    </rPh>
    <phoneticPr fontId="2"/>
  </si>
  <si>
    <t>円➡（B）</t>
    <rPh sb="0" eb="1">
      <t>エン</t>
    </rPh>
    <phoneticPr fontId="2"/>
  </si>
  <si>
    <t>（注）補助額につきましては、千円未満切り捨てになります（B）</t>
    <rPh sb="1" eb="2">
      <t>チュウ</t>
    </rPh>
    <rPh sb="3" eb="5">
      <t>ホジョ</t>
    </rPh>
    <rPh sb="5" eb="6">
      <t>ガク</t>
    </rPh>
    <rPh sb="14" eb="16">
      <t>センエン</t>
    </rPh>
    <rPh sb="16" eb="18">
      <t>ミマン</t>
    </rPh>
    <rPh sb="18" eb="19">
      <t>キ</t>
    </rPh>
    <rPh sb="20" eb="21">
      <t>ス</t>
    </rPh>
    <phoneticPr fontId="2"/>
  </si>
  <si>
    <t>円   ➡（B）</t>
    <phoneticPr fontId="2"/>
  </si>
  <si>
    <t>円　➡　（B）</t>
    <rPh sb="0" eb="1">
      <t>エン</t>
    </rPh>
    <phoneticPr fontId="2"/>
  </si>
  <si>
    <t>様式第１号 別紙２</t>
    <rPh sb="0" eb="3">
      <t>ヨウシキダイ</t>
    </rPh>
    <rPh sb="4" eb="5">
      <t>ゴウ</t>
    </rPh>
    <rPh sb="6" eb="8">
      <t>ベッシ</t>
    </rPh>
    <phoneticPr fontId="2"/>
  </si>
  <si>
    <t>様式１　別紙２　別様式</t>
    <rPh sb="0" eb="2">
      <t>ヨウシキ</t>
    </rPh>
    <rPh sb="4" eb="6">
      <t>ベッシ</t>
    </rPh>
    <rPh sb="8" eb="11">
      <t>ベツヨウシキ</t>
    </rPh>
    <phoneticPr fontId="2"/>
  </si>
  <si>
    <t>　公益財団法人 滋賀県産業支援プラザ　理事長</t>
    <rPh sb="1" eb="3">
      <t>コウエキ</t>
    </rPh>
    <rPh sb="3" eb="5">
      <t>ザイダン</t>
    </rPh>
    <rPh sb="5" eb="7">
      <t>ホウジン</t>
    </rPh>
    <rPh sb="11" eb="15">
      <t>サンギョウシエン</t>
    </rPh>
    <rPh sb="19" eb="22">
      <t>リジチョウ</t>
    </rPh>
    <phoneticPr fontId="2"/>
  </si>
  <si>
    <t>（宛先）</t>
    <rPh sb="1" eb="2">
      <t>ア</t>
    </rPh>
    <phoneticPr fontId="2"/>
  </si>
  <si>
    <t>　公益財団法人 滋賀県産業支援プラザ　理事長</t>
    <rPh sb="1" eb="3">
      <t>コウエキ</t>
    </rPh>
    <rPh sb="3" eb="7">
      <t>ザイダンホウジン</t>
    </rPh>
    <rPh sb="11" eb="15">
      <t>サンギョウシエン</t>
    </rPh>
    <rPh sb="19" eb="22">
      <t>リジチョウ</t>
    </rPh>
    <phoneticPr fontId="2"/>
  </si>
  <si>
    <t>令和　年　月　日</t>
    <rPh sb="0" eb="2">
      <t>レイワ</t>
    </rPh>
    <rPh sb="3" eb="4">
      <t>ネン</t>
    </rPh>
    <rPh sb="5" eb="6">
      <t>ツキ</t>
    </rPh>
    <rPh sb="7" eb="8">
      <t>ニチ</t>
    </rPh>
    <phoneticPr fontId="2"/>
  </si>
  <si>
    <t>公益財団法人 滋賀県産業支援プラザ　理事長　</t>
    <rPh sb="0" eb="2">
      <t>コウエキ</t>
    </rPh>
    <rPh sb="2" eb="6">
      <t>ザイダンホウジン</t>
    </rPh>
    <rPh sb="7" eb="9">
      <t>シガ</t>
    </rPh>
    <rPh sb="9" eb="10">
      <t>ケン</t>
    </rPh>
    <rPh sb="10" eb="12">
      <t>サンギョウ</t>
    </rPh>
    <rPh sb="12" eb="14">
      <t>シエン</t>
    </rPh>
    <rPh sb="18" eb="21">
      <t>リジチョウ</t>
    </rPh>
    <phoneticPr fontId="2"/>
  </si>
  <si>
    <t>令和　年　月　日</t>
    <rPh sb="0" eb="2">
      <t>レイワ</t>
    </rPh>
    <rPh sb="3" eb="4">
      <t>トシ</t>
    </rPh>
    <rPh sb="5" eb="6">
      <t>ツキ</t>
    </rPh>
    <rPh sb="7" eb="8">
      <t>ヒ</t>
    </rPh>
    <phoneticPr fontId="2"/>
  </si>
  <si>
    <t>公益財団法人 滋賀県産業支援プラザ　理事長</t>
    <rPh sb="0" eb="2">
      <t>コウエキ</t>
    </rPh>
    <rPh sb="2" eb="4">
      <t>ザイダン</t>
    </rPh>
    <rPh sb="4" eb="6">
      <t>ホウジン</t>
    </rPh>
    <rPh sb="10" eb="14">
      <t>サンギョウシエン</t>
    </rPh>
    <rPh sb="18" eb="21">
      <t>リジチョウ</t>
    </rPh>
    <phoneticPr fontId="2"/>
  </si>
  <si>
    <t>令和　年　月　日付けで提出した交付申請について着手日を下記のとおりとしたいので、滋賀県産業支援プラザ若年層等人材確保・定着補助金（スキルアップ支援）交付要領第５条第２項の規定により申請します。</t>
    <rPh sb="0" eb="2">
      <t>レイワ</t>
    </rPh>
    <rPh sb="11" eb="13">
      <t>テイシュツ</t>
    </rPh>
    <rPh sb="15" eb="19">
      <t>コウフシンセイ</t>
    </rPh>
    <rPh sb="23" eb="25">
      <t>チャクシュ</t>
    </rPh>
    <rPh sb="25" eb="26">
      <t>ビ</t>
    </rPh>
    <rPh sb="81" eb="82">
      <t>ダイ</t>
    </rPh>
    <rPh sb="83" eb="84">
      <t>コウ</t>
    </rPh>
    <phoneticPr fontId="2"/>
  </si>
  <si>
    <t>令和　年　月　日付けで交付決定通知を受けた交付申請の内容を下記のとおり変更したいので、滋賀県産業支援プラザ若年層等人材確保・定着補助金（スキルアップ支援）交付要領第８条第１項の規定により申請します。</t>
    <rPh sb="0" eb="2">
      <t>レイワ</t>
    </rPh>
    <rPh sb="11" eb="15">
      <t>コウフケッテイ</t>
    </rPh>
    <rPh sb="15" eb="17">
      <t>ツウチ</t>
    </rPh>
    <rPh sb="18" eb="19">
      <t>ウ</t>
    </rPh>
    <rPh sb="21" eb="25">
      <t>コウフシンセイ</t>
    </rPh>
    <rPh sb="84" eb="85">
      <t>ダイ</t>
    </rPh>
    <rPh sb="86" eb="87">
      <t>コウ</t>
    </rPh>
    <phoneticPr fontId="2"/>
  </si>
  <si>
    <t>公益財団法人 滋賀県産業支援プラザ　理事長</t>
    <rPh sb="0" eb="2">
      <t>コウエキ</t>
    </rPh>
    <rPh sb="2" eb="6">
      <t>ザイダンホウジン</t>
    </rPh>
    <rPh sb="10" eb="14">
      <t>サンギョウシエン</t>
    </rPh>
    <rPh sb="18" eb="21">
      <t>リジチョウ</t>
    </rPh>
    <phoneticPr fontId="2"/>
  </si>
  <si>
    <t>令和　年　月　日</t>
    <rPh sb="0" eb="2">
      <t>レイワ</t>
    </rPh>
    <phoneticPr fontId="2"/>
  </si>
  <si>
    <t>令和　年　月　日付けで交付決定通知をうけた標記補助金に係る補助事業について、下記のとおり（中止・廃止）したいので、滋賀県産業支援プラザ若年層等人材確保・定着補助金（奨学金返還支援）交付要領第８条第２項の規定により申請します。</t>
    <rPh sb="0" eb="2">
      <t>レイワ</t>
    </rPh>
    <rPh sb="12" eb="14">
      <t>ケッテイ</t>
    </rPh>
    <rPh sb="14" eb="16">
      <t>ツウチ</t>
    </rPh>
    <rPh sb="45" eb="47">
      <t>チュウシ</t>
    </rPh>
    <rPh sb="97" eb="98">
      <t>ダイ</t>
    </rPh>
    <rPh sb="99" eb="100">
      <t>コウ</t>
    </rPh>
    <rPh sb="100" eb="101">
      <t>ダイ</t>
    </rPh>
    <rPh sb="102" eb="103">
      <t>ゴウ</t>
    </rPh>
    <rPh sb="104" eb="106">
      <t>キテイ</t>
    </rPh>
    <phoneticPr fontId="2"/>
  </si>
  <si>
    <t>令和　　年　月　日</t>
    <rPh sb="0" eb="2">
      <t>レイワ</t>
    </rPh>
    <rPh sb="4" eb="5">
      <t>トシ</t>
    </rPh>
    <rPh sb="6" eb="7">
      <t>ツキ</t>
    </rPh>
    <rPh sb="8" eb="9">
      <t>ヒ</t>
    </rPh>
    <phoneticPr fontId="2"/>
  </si>
  <si>
    <t>令和　年　月　日</t>
    <rPh sb="0" eb="2">
      <t>レイワ</t>
    </rPh>
    <rPh sb="3" eb="4">
      <t>ネン</t>
    </rPh>
    <rPh sb="5" eb="6">
      <t>ツキ</t>
    </rPh>
    <rPh sb="7" eb="8">
      <t>ヒ</t>
    </rPh>
    <phoneticPr fontId="2"/>
  </si>
  <si>
    <t xml:space="preserve"> 公益財団法人 滋賀県産業支援プラザ　理事長</t>
    <rPh sb="1" eb="3">
      <t>コウエキ</t>
    </rPh>
    <rPh sb="3" eb="5">
      <t>ザイダン</t>
    </rPh>
    <rPh sb="5" eb="7">
      <t>ホウジン</t>
    </rPh>
    <rPh sb="11" eb="15">
      <t>サンギョウシエン</t>
    </rPh>
    <rPh sb="19" eb="22">
      <t>リジチョウ</t>
    </rPh>
    <phoneticPr fontId="2"/>
  </si>
  <si>
    <t>公益財団法人 滋賀県産業支援プラザ　理事長</t>
    <rPh sb="0" eb="2">
      <t>コウエキ</t>
    </rPh>
    <rPh sb="2" eb="4">
      <t>ザイダン</t>
    </rPh>
    <rPh sb="4" eb="6">
      <t>ホウジン</t>
    </rPh>
    <phoneticPr fontId="2"/>
  </si>
  <si>
    <t>令和　年　月　日付けで実績報告書の提出があった標記補助金については、滋賀県産業支援プラザ若年層等人材確保・定着定着補助金（スキルアップ支援）交付要領第１２条の規定により、下記のとおり補助金の額を確定したので通知します。</t>
    <rPh sb="0" eb="2">
      <t>レイワ</t>
    </rPh>
    <rPh sb="44" eb="48">
      <t>ジャクネンソウトウ</t>
    </rPh>
    <rPh sb="52" eb="54">
      <t>カクホ</t>
    </rPh>
    <rPh sb="55" eb="57">
      <t>テイチャク</t>
    </rPh>
    <phoneticPr fontId="2"/>
  </si>
  <si>
    <t>令和　　年　　月　　日</t>
    <rPh sb="0" eb="2">
      <t>レイワ</t>
    </rPh>
    <phoneticPr fontId="2"/>
  </si>
  <si>
    <t>公益財団法人　滋賀県産業支援プラザ　理事長</t>
    <rPh sb="0" eb="2">
      <t>コウエキ</t>
    </rPh>
    <rPh sb="2" eb="4">
      <t>ザイダン</t>
    </rPh>
    <rPh sb="4" eb="6">
      <t>ホウジン</t>
    </rPh>
    <rPh sb="7" eb="10">
      <t>シガケン</t>
    </rPh>
    <rPh sb="10" eb="14">
      <t>サンギョウシエン</t>
    </rPh>
    <rPh sb="18" eb="21">
      <t>リジチョウ</t>
    </rPh>
    <phoneticPr fontId="2"/>
  </si>
  <si>
    <t>令和　年　月　日付けで申請のあった標記支援金については、滋賀県産業支援プラザ若年層等人材確保・定着補助金（スキルアップ支援支援）交付要領第８条第３項の規定に基づき、下記のとおり事業計画の変更・中止・廃止を承認しましたので通知します。</t>
    <rPh sb="0" eb="2">
      <t>レイワ</t>
    </rPh>
    <rPh sb="19" eb="21">
      <t>シエン</t>
    </rPh>
    <rPh sb="96" eb="98">
      <t>チュウシ</t>
    </rPh>
    <rPh sb="99" eb="101">
      <t>ハイシ</t>
    </rPh>
    <rPh sb="112" eb="114">
      <t>ジギョウ</t>
    </rPh>
    <rPh sb="114" eb="116">
      <t>ケイカクヘンコウショウニン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</si>
</sst>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0_ "/>
    <numFmt numFmtId="179" formatCode="#,##0&quot;円&quot;"/>
    <numFmt numFmtId="180" formatCode="#,##0&quot;人&quot;"/>
    <numFmt numFmtId="181" formatCode="0_);[Red]\(0\)"/>
    <numFmt numFmtId="182" formatCode="#,##0.0;[Red]\-#,##0.0"/>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indexed="81"/>
      <name val="MS P ゴシック"/>
      <family val="3"/>
      <charset val="128"/>
    </font>
    <font>
      <sz val="11"/>
      <color theme="1"/>
      <name val="BIZ UDゴシック"/>
      <family val="3"/>
      <charset val="128"/>
    </font>
    <font>
      <sz val="9"/>
      <color theme="1"/>
      <name val="BIZ UDゴシック"/>
      <family val="3"/>
      <charset val="128"/>
    </font>
    <font>
      <sz val="11"/>
      <name val="BIZ UDゴシック"/>
      <family val="3"/>
      <charset val="128"/>
    </font>
    <font>
      <b/>
      <sz val="11"/>
      <color theme="1"/>
      <name val="BIZ UDゴシック"/>
      <family val="3"/>
      <charset val="128"/>
    </font>
    <font>
      <b/>
      <sz val="9"/>
      <color indexed="81"/>
      <name val="BIZ UDPゴシック"/>
      <family val="3"/>
      <charset val="128"/>
    </font>
    <font>
      <sz val="11"/>
      <color rgb="FF0070C0"/>
      <name val="BIZ UDゴシック"/>
      <family val="3"/>
      <charset val="128"/>
    </font>
    <font>
      <u/>
      <sz val="11"/>
      <color theme="1"/>
      <name val="BIZ UDゴシック"/>
      <family val="3"/>
      <charset val="128"/>
    </font>
    <font>
      <b/>
      <u/>
      <sz val="11"/>
      <color rgb="FFFF0000"/>
      <name val="BIZ UDゴシック"/>
      <family val="3"/>
      <charset val="128"/>
    </font>
    <font>
      <sz val="11"/>
      <name val="游ゴシック"/>
      <family val="3"/>
      <charset val="128"/>
      <scheme val="minor"/>
    </font>
    <font>
      <sz val="11"/>
      <name val="游ゴシック"/>
      <family val="2"/>
      <charset val="128"/>
      <scheme val="minor"/>
    </font>
    <font>
      <b/>
      <sz val="11"/>
      <name val="BIZ UDゴシック"/>
      <family val="3"/>
      <charset val="128"/>
    </font>
    <font>
      <sz val="9"/>
      <name val="BIZ UDゴシック"/>
      <family val="3"/>
      <charset val="128"/>
    </font>
    <font>
      <sz val="10"/>
      <name val="BIZ UDゴシック"/>
      <family val="3"/>
      <charset val="128"/>
    </font>
    <font>
      <sz val="11"/>
      <name val="BIZ UDP明朝 Medium"/>
      <family val="1"/>
      <charset val="128"/>
    </font>
    <font>
      <sz val="11"/>
      <color rgb="FFFF0000"/>
      <name val="BIZ UDゴシック"/>
      <family val="3"/>
      <charset val="128"/>
    </font>
    <font>
      <sz val="8"/>
      <color theme="1"/>
      <name val="BIZ UDゴシック"/>
      <family val="3"/>
      <charset val="128"/>
    </font>
    <font>
      <sz val="9"/>
      <color theme="1"/>
      <name val="游ゴシック"/>
      <family val="2"/>
      <charset val="128"/>
      <scheme val="minor"/>
    </font>
    <font>
      <sz val="9"/>
      <name val="MS UI Gothic"/>
      <family val="3"/>
      <charset val="128"/>
    </font>
    <font>
      <sz val="10"/>
      <name val="MS UI Gothic"/>
      <family val="3"/>
      <charset val="128"/>
    </font>
    <font>
      <sz val="11"/>
      <name val="ＭＳ ゴシック"/>
      <family val="3"/>
      <charset val="128"/>
    </font>
    <font>
      <sz val="6"/>
      <name val="MS UI Gothic"/>
      <family val="3"/>
      <charset val="128"/>
    </font>
    <font>
      <sz val="11"/>
      <color theme="1"/>
      <name val="ＭＳ ゴシック"/>
      <family val="3"/>
      <charset val="128"/>
    </font>
    <font>
      <sz val="8"/>
      <name val="ＭＳ ゴシック"/>
      <family val="3"/>
      <charset val="128"/>
    </font>
    <font>
      <b/>
      <sz val="11"/>
      <color theme="1"/>
      <name val="游ゴシック"/>
      <family val="3"/>
      <charset val="128"/>
      <scheme val="minor"/>
    </font>
  </fonts>
  <fills count="10">
    <fill>
      <patternFill patternType="none"/>
    </fill>
    <fill>
      <patternFill patternType="gray125"/>
    </fill>
    <fill>
      <patternFill patternType="solid">
        <fgColor theme="8"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3" fillId="0" borderId="0">
      <alignment vertical="center"/>
    </xf>
    <xf numFmtId="38" fontId="22" fillId="0" borderId="0" applyFont="0" applyFill="0" applyBorder="0" applyAlignment="0" applyProtection="0">
      <alignment vertical="center"/>
    </xf>
    <xf numFmtId="0" fontId="22" fillId="0" borderId="0">
      <alignment vertical="center"/>
    </xf>
    <xf numFmtId="0" fontId="1" fillId="0" borderId="0">
      <alignment vertical="center"/>
    </xf>
    <xf numFmtId="0" fontId="23" fillId="0" borderId="0">
      <alignment vertical="center"/>
    </xf>
  </cellStyleXfs>
  <cellXfs count="463">
    <xf numFmtId="0" fontId="0" fillId="0" borderId="0" xfId="0">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3" fillId="0" borderId="12" xfId="0" applyFont="1" applyBorder="1">
      <alignment vertical="center"/>
    </xf>
    <xf numFmtId="0" fontId="3" fillId="0" borderId="8"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distributed" vertical="center" indent="1"/>
    </xf>
    <xf numFmtId="38" fontId="0" fillId="0" borderId="1" xfId="1" applyFont="1" applyBorder="1" applyAlignment="1">
      <alignment vertical="center"/>
    </xf>
    <xf numFmtId="38" fontId="0" fillId="0" borderId="3" xfId="1" applyFont="1" applyBorder="1" applyAlignment="1">
      <alignment vertical="center"/>
    </xf>
    <xf numFmtId="0" fontId="3" fillId="0" borderId="8" xfId="0" applyFont="1" applyBorder="1" applyAlignment="1">
      <alignment horizontal="left" vertical="center" wrapText="1"/>
    </xf>
    <xf numFmtId="38" fontId="3" fillId="2" borderId="8" xfId="0" applyNumberFormat="1" applyFont="1" applyFill="1" applyBorder="1">
      <alignment vertical="center"/>
    </xf>
    <xf numFmtId="38" fontId="3" fillId="2" borderId="8" xfId="1" applyFont="1" applyFill="1" applyBorder="1" applyAlignment="1">
      <alignment vertical="center" wrapText="1"/>
    </xf>
    <xf numFmtId="38" fontId="3" fillId="0" borderId="8" xfId="1" applyFont="1" applyFill="1" applyBorder="1" applyAlignment="1">
      <alignmen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7"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3" xfId="0" applyFont="1" applyBorder="1">
      <alignment vertical="center"/>
    </xf>
    <xf numFmtId="38" fontId="3" fillId="0" borderId="0" xfId="0" applyNumberFormat="1" applyFont="1">
      <alignment vertical="center"/>
    </xf>
    <xf numFmtId="38" fontId="0" fillId="3" borderId="4" xfId="1"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right" vertical="center" indent="1"/>
    </xf>
    <xf numFmtId="0" fontId="5" fillId="5" borderId="0" xfId="0" applyFont="1" applyFill="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0" fillId="0" borderId="0" xfId="0" applyAlignment="1">
      <alignment vertical="distributed" wrapText="1"/>
    </xf>
    <xf numFmtId="0" fontId="5" fillId="0" borderId="0" xfId="0" applyFont="1" applyAlignment="1">
      <alignment horizontal="left" vertical="center"/>
    </xf>
    <xf numFmtId="0" fontId="8" fillId="0" borderId="0" xfId="0" applyFont="1">
      <alignment vertical="center"/>
    </xf>
    <xf numFmtId="49" fontId="5" fillId="6" borderId="0" xfId="0" applyNumberFormat="1" applyFont="1" applyFill="1" applyAlignment="1">
      <alignment horizontal="left" vertical="center"/>
    </xf>
    <xf numFmtId="0" fontId="5" fillId="0" borderId="0" xfId="0" applyFont="1" applyAlignment="1">
      <alignment vertical="top"/>
    </xf>
    <xf numFmtId="0" fontId="10"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top"/>
    </xf>
    <xf numFmtId="0" fontId="5" fillId="4" borderId="0" xfId="0" applyFont="1" applyFill="1">
      <alignment vertical="center"/>
    </xf>
    <xf numFmtId="0" fontId="3" fillId="0" borderId="11" xfId="0" applyFont="1" applyBorder="1" applyAlignment="1">
      <alignment vertical="center" wrapText="1"/>
    </xf>
    <xf numFmtId="0" fontId="5" fillId="4" borderId="1" xfId="0" applyFont="1" applyFill="1" applyBorder="1" applyAlignment="1">
      <alignment horizontal="center" vertical="center"/>
    </xf>
    <xf numFmtId="0" fontId="11" fillId="0" borderId="0" xfId="0" applyFont="1" applyAlignment="1">
      <alignment horizontal="right" vertical="center"/>
    </xf>
    <xf numFmtId="0" fontId="6" fillId="0" borderId="0" xfId="0" applyFont="1" applyAlignment="1">
      <alignment horizontal="right" vertical="center"/>
    </xf>
    <xf numFmtId="0" fontId="5" fillId="7" borderId="1" xfId="0" applyFont="1" applyFill="1" applyBorder="1">
      <alignment vertical="center"/>
    </xf>
    <xf numFmtId="0" fontId="5" fillId="7" borderId="1" xfId="0" applyFont="1" applyFill="1" applyBorder="1" applyAlignment="1">
      <alignment horizontal="center" vertical="center"/>
    </xf>
    <xf numFmtId="0" fontId="5" fillId="7" borderId="1" xfId="0" applyFont="1" applyFill="1" applyBorder="1" applyAlignment="1">
      <alignment vertical="center" wrapText="1"/>
    </xf>
    <xf numFmtId="0" fontId="5" fillId="4" borderId="1" xfId="0" applyFont="1" applyFill="1" applyBorder="1">
      <alignment vertical="center"/>
    </xf>
    <xf numFmtId="0" fontId="5" fillId="4" borderId="1" xfId="0" applyFont="1" applyFill="1" applyBorder="1" applyAlignment="1">
      <alignment vertical="center" wrapText="1"/>
    </xf>
    <xf numFmtId="0" fontId="5" fillId="6" borderId="1" xfId="0" applyFont="1" applyFill="1" applyBorder="1">
      <alignment vertical="center"/>
    </xf>
    <xf numFmtId="0" fontId="5" fillId="6" borderId="1" xfId="0" applyFont="1" applyFill="1" applyBorder="1" applyAlignment="1">
      <alignment horizontal="center" vertical="center"/>
    </xf>
    <xf numFmtId="0" fontId="5" fillId="6" borderId="1" xfId="0" applyFont="1" applyFill="1" applyBorder="1" applyAlignment="1">
      <alignment vertical="center" wrapText="1"/>
    </xf>
    <xf numFmtId="0" fontId="5" fillId="8" borderId="1" xfId="0" applyFont="1" applyFill="1" applyBorder="1">
      <alignment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13"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5" fillId="0" borderId="0" xfId="0" applyFont="1" applyAlignment="1">
      <alignment horizontal="left" vertical="center"/>
    </xf>
    <xf numFmtId="0" fontId="5" fillId="9" borderId="0" xfId="0" applyFont="1" applyFill="1">
      <alignment vertical="center"/>
    </xf>
    <xf numFmtId="0" fontId="7" fillId="0" borderId="0" xfId="0" applyFont="1" applyAlignment="1">
      <alignment horizontal="right" vertical="center" indent="1"/>
    </xf>
    <xf numFmtId="0" fontId="7" fillId="0" borderId="0" xfId="0" applyFont="1" applyAlignment="1">
      <alignment vertical="distributed" wrapText="1"/>
    </xf>
    <xf numFmtId="0" fontId="14" fillId="0" borderId="0" xfId="0" applyFont="1" applyAlignment="1">
      <alignment vertical="distributed" wrapText="1"/>
    </xf>
    <xf numFmtId="0" fontId="7" fillId="0" borderId="0" xfId="0" applyFont="1" applyAlignment="1">
      <alignment horizontal="right" vertical="center"/>
    </xf>
    <xf numFmtId="0" fontId="7" fillId="0" borderId="0" xfId="0" applyFont="1" applyAlignment="1">
      <alignment horizontal="left" vertical="center"/>
    </xf>
    <xf numFmtId="0" fontId="14" fillId="0" borderId="0" xfId="0" applyFont="1">
      <alignment vertical="center"/>
    </xf>
    <xf numFmtId="49" fontId="7" fillId="6" borderId="0" xfId="0" applyNumberFormat="1" applyFont="1" applyFill="1" applyAlignment="1">
      <alignment horizontal="left" vertical="center"/>
    </xf>
    <xf numFmtId="0" fontId="7" fillId="5" borderId="0" xfId="0" applyFont="1" applyFill="1">
      <alignment vertical="center"/>
    </xf>
    <xf numFmtId="0" fontId="18" fillId="0" borderId="9" xfId="0" applyFont="1" applyBorder="1">
      <alignment vertical="center"/>
    </xf>
    <xf numFmtId="0" fontId="18" fillId="0" borderId="8" xfId="0" applyFont="1" applyBorder="1">
      <alignment vertical="center"/>
    </xf>
    <xf numFmtId="0" fontId="18" fillId="0" borderId="8" xfId="0" applyFont="1" applyBorder="1" applyAlignment="1">
      <alignment horizontal="right" vertical="center"/>
    </xf>
    <xf numFmtId="0" fontId="18" fillId="0" borderId="12" xfId="0" applyFont="1" applyBorder="1">
      <alignment vertical="center"/>
    </xf>
    <xf numFmtId="38" fontId="18" fillId="0" borderId="8" xfId="1" applyFont="1" applyFill="1" applyBorder="1" applyAlignment="1">
      <alignment vertical="center" wrapText="1"/>
    </xf>
    <xf numFmtId="0" fontId="18" fillId="0" borderId="8" xfId="0" applyFont="1" applyBorder="1" applyAlignment="1">
      <alignment horizontal="left" vertical="center" wrapText="1"/>
    </xf>
    <xf numFmtId="0" fontId="18" fillId="0" borderId="11" xfId="0" applyFont="1" applyBorder="1" applyAlignment="1">
      <alignment vertical="center" wrapText="1"/>
    </xf>
    <xf numFmtId="0" fontId="14" fillId="0" borderId="7" xfId="0" applyFont="1" applyBorder="1">
      <alignment vertical="center"/>
    </xf>
    <xf numFmtId="38" fontId="3" fillId="6" borderId="8" xfId="0" applyNumberFormat="1" applyFont="1" applyFill="1" applyBorder="1">
      <alignment vertical="center"/>
    </xf>
    <xf numFmtId="38" fontId="3" fillId="6" borderId="8" xfId="1" applyFont="1" applyFill="1" applyBorder="1" applyAlignment="1">
      <alignment vertical="center" wrapText="1"/>
    </xf>
    <xf numFmtId="0" fontId="0" fillId="6" borderId="4" xfId="0" applyFill="1" applyBorder="1">
      <alignment vertical="center"/>
    </xf>
    <xf numFmtId="38" fontId="0" fillId="6" borderId="5" xfId="1" applyFont="1" applyFill="1" applyBorder="1" applyAlignment="1">
      <alignment vertical="center"/>
    </xf>
    <xf numFmtId="38" fontId="0" fillId="6" borderId="1" xfId="0" applyNumberFormat="1" applyFill="1" applyBorder="1">
      <alignment vertical="center"/>
    </xf>
    <xf numFmtId="0" fontId="0" fillId="2" borderId="4" xfId="0" applyFill="1" applyBorder="1">
      <alignment vertical="center"/>
    </xf>
    <xf numFmtId="38" fontId="0" fillId="2" borderId="5" xfId="1" applyFont="1" applyFill="1" applyBorder="1" applyAlignment="1">
      <alignment vertical="center"/>
    </xf>
    <xf numFmtId="38" fontId="0" fillId="2" borderId="1" xfId="0" applyNumberFormat="1" applyFill="1" applyBorder="1">
      <alignment vertical="center"/>
    </xf>
    <xf numFmtId="0" fontId="5" fillId="6" borderId="0" xfId="0" applyFont="1" applyFill="1" applyAlignment="1">
      <alignment horizontal="left" vertical="center"/>
    </xf>
    <xf numFmtId="49" fontId="5" fillId="0" borderId="0" xfId="0" applyNumberFormat="1" applyFont="1">
      <alignment vertical="center"/>
    </xf>
    <xf numFmtId="38" fontId="18" fillId="6" borderId="8" xfId="0" applyNumberFormat="1" applyFont="1" applyFill="1" applyBorder="1">
      <alignment vertical="center"/>
    </xf>
    <xf numFmtId="38" fontId="18" fillId="6" borderId="8" xfId="1" applyFont="1" applyFill="1" applyBorder="1" applyAlignment="1">
      <alignment vertical="center" wrapText="1"/>
    </xf>
    <xf numFmtId="0" fontId="20" fillId="0" borderId="0" xfId="0" applyFont="1">
      <alignment vertical="center"/>
    </xf>
    <xf numFmtId="0" fontId="6" fillId="0" borderId="0" xfId="0" applyFont="1">
      <alignment vertical="center"/>
    </xf>
    <xf numFmtId="0" fontId="5" fillId="9" borderId="7" xfId="0" applyFont="1" applyFill="1" applyBorder="1" applyAlignment="1">
      <alignment horizontal="left" vertical="top"/>
    </xf>
    <xf numFmtId="0" fontId="5" fillId="9" borderId="0" xfId="0" applyFont="1" applyFill="1" applyAlignment="1">
      <alignment horizontal="left" vertical="top"/>
    </xf>
    <xf numFmtId="0" fontId="5" fillId="9" borderId="13" xfId="0" applyFont="1" applyFill="1" applyBorder="1" applyAlignment="1">
      <alignment horizontal="left" vertical="top"/>
    </xf>
    <xf numFmtId="0" fontId="5" fillId="0" borderId="0" xfId="0" applyFont="1" applyAlignment="1">
      <alignment horizontal="right" vertical="center" shrinkToFit="1"/>
    </xf>
    <xf numFmtId="0" fontId="7" fillId="0" borderId="0" xfId="0" applyFont="1" applyAlignment="1">
      <alignment horizontal="right" vertical="center" shrinkToFit="1"/>
    </xf>
    <xf numFmtId="38" fontId="0" fillId="3" borderId="2" xfId="1" applyFont="1" applyFill="1" applyBorder="1" applyAlignment="1" applyProtection="1">
      <alignment vertical="center"/>
      <protection locked="0"/>
    </xf>
    <xf numFmtId="176" fontId="0" fillId="3" borderId="2" xfId="0" applyNumberFormat="1" applyFill="1" applyBorder="1" applyProtection="1">
      <alignment vertical="center"/>
      <protection locked="0"/>
    </xf>
    <xf numFmtId="177" fontId="0" fillId="3" borderId="4" xfId="0" applyNumberFormat="1" applyFill="1" applyBorder="1" applyProtection="1">
      <alignment vertical="center"/>
      <protection locked="0"/>
    </xf>
    <xf numFmtId="181" fontId="0" fillId="3" borderId="4" xfId="0" applyNumberFormat="1" applyFill="1" applyBorder="1" applyProtection="1">
      <alignment vertical="center"/>
      <protection locked="0"/>
    </xf>
    <xf numFmtId="181" fontId="0" fillId="2" borderId="4" xfId="0" applyNumberFormat="1" applyFill="1" applyBorder="1">
      <alignment vertical="center"/>
    </xf>
    <xf numFmtId="38" fontId="0" fillId="3" borderId="1" xfId="1" applyFont="1" applyFill="1" applyBorder="1" applyAlignment="1" applyProtection="1">
      <alignment vertical="center"/>
      <protection locked="0"/>
    </xf>
    <xf numFmtId="49" fontId="5" fillId="4" borderId="0" xfId="0" applyNumberFormat="1" applyFont="1" applyFill="1" applyAlignment="1" applyProtection="1">
      <alignment horizontal="left" vertical="center"/>
      <protection locked="0"/>
    </xf>
    <xf numFmtId="0" fontId="5" fillId="0" borderId="0" xfId="0" applyFont="1" applyProtection="1">
      <alignment vertical="center"/>
      <protection locked="0"/>
    </xf>
    <xf numFmtId="0" fontId="7" fillId="0" borderId="0" xfId="0" applyFont="1" applyAlignment="1">
      <alignment horizontal="center" vertical="center" wrapText="1"/>
    </xf>
    <xf numFmtId="180" fontId="5" fillId="4" borderId="1" xfId="0" applyNumberFormat="1" applyFont="1" applyFill="1" applyBorder="1" applyAlignment="1" applyProtection="1">
      <alignment horizontal="right" vertical="center" shrinkToFit="1"/>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7" fillId="4" borderId="2" xfId="0" applyFont="1" applyFill="1" applyBorder="1" applyAlignment="1">
      <alignment horizontal="center" vertical="center" wrapText="1"/>
    </xf>
    <xf numFmtId="0" fontId="7" fillId="0" borderId="0" xfId="0" applyFont="1" applyAlignment="1">
      <alignment vertical="top"/>
    </xf>
    <xf numFmtId="0" fontId="0" fillId="0" borderId="0" xfId="0" applyAlignment="1">
      <alignment horizontal="center" vertical="center" wrapText="1"/>
    </xf>
    <xf numFmtId="0" fontId="24" fillId="0" borderId="0" xfId="2" applyFont="1">
      <alignment vertical="center"/>
    </xf>
    <xf numFmtId="182" fontId="24" fillId="0" borderId="0" xfId="3" applyNumberFormat="1" applyFont="1">
      <alignment vertical="center"/>
    </xf>
    <xf numFmtId="0" fontId="24" fillId="0" borderId="0" xfId="2" applyFont="1" applyAlignment="1">
      <alignment horizontal="right" vertical="center"/>
    </xf>
    <xf numFmtId="0" fontId="1" fillId="0" borderId="0" xfId="5" applyAlignment="1">
      <alignment horizontal="right" vertical="center"/>
    </xf>
    <xf numFmtId="0" fontId="1" fillId="0" borderId="0" xfId="5">
      <alignment vertical="center"/>
    </xf>
    <xf numFmtId="0" fontId="26" fillId="0" borderId="0" xfId="4" applyFont="1">
      <alignment vertical="center"/>
    </xf>
    <xf numFmtId="182" fontId="24" fillId="0" borderId="0" xfId="3" applyNumberFormat="1" applyFont="1" applyAlignment="1" applyProtection="1">
      <alignment vertical="center"/>
    </xf>
    <xf numFmtId="0" fontId="24" fillId="0" borderId="0" xfId="2" applyFont="1" applyAlignment="1">
      <alignment horizontal="center" vertical="distributed" wrapText="1"/>
    </xf>
    <xf numFmtId="0" fontId="24" fillId="0" borderId="10" xfId="2" applyFont="1" applyBorder="1">
      <alignment vertical="center"/>
    </xf>
    <xf numFmtId="182" fontId="24" fillId="0" borderId="10" xfId="3" applyNumberFormat="1" applyFont="1" applyBorder="1" applyAlignment="1">
      <alignment vertical="center"/>
    </xf>
    <xf numFmtId="0" fontId="24" fillId="0" borderId="9" xfId="2" applyFont="1" applyBorder="1">
      <alignment vertical="center"/>
    </xf>
    <xf numFmtId="0" fontId="24" fillId="0" borderId="8" xfId="2" applyFont="1" applyBorder="1">
      <alignment vertical="center"/>
    </xf>
    <xf numFmtId="182" fontId="24" fillId="0" borderId="8" xfId="3" applyNumberFormat="1" applyFont="1" applyBorder="1" applyAlignment="1">
      <alignment vertical="center"/>
    </xf>
    <xf numFmtId="38" fontId="24" fillId="0" borderId="8" xfId="3" applyFont="1" applyBorder="1" applyAlignment="1">
      <alignment horizontal="center" vertical="center"/>
    </xf>
    <xf numFmtId="0" fontId="24" fillId="0" borderId="12" xfId="2" applyFont="1" applyBorder="1">
      <alignment vertical="center"/>
    </xf>
    <xf numFmtId="0" fontId="24" fillId="0" borderId="7" xfId="2" applyFont="1" applyBorder="1">
      <alignment vertical="center"/>
    </xf>
    <xf numFmtId="0" fontId="22" fillId="0" borderId="0" xfId="4">
      <alignment vertical="center"/>
    </xf>
    <xf numFmtId="0" fontId="22" fillId="0" borderId="13" xfId="4" applyBorder="1">
      <alignment vertical="center"/>
    </xf>
    <xf numFmtId="0" fontId="26" fillId="0" borderId="8" xfId="2" quotePrefix="1" applyFont="1" applyBorder="1" applyAlignment="1">
      <alignment horizontal="right" vertical="center"/>
    </xf>
    <xf numFmtId="182" fontId="24" fillId="0" borderId="8" xfId="3" applyNumberFormat="1" applyFont="1" applyBorder="1">
      <alignment vertical="center"/>
    </xf>
    <xf numFmtId="0" fontId="24" fillId="0" borderId="10" xfId="6" applyFont="1" applyBorder="1">
      <alignment vertical="center"/>
    </xf>
    <xf numFmtId="0" fontId="24" fillId="0" borderId="7" xfId="6" applyFont="1" applyBorder="1">
      <alignment vertical="center"/>
    </xf>
    <xf numFmtId="0" fontId="24" fillId="0" borderId="0" xfId="6" applyFont="1">
      <alignment vertical="center"/>
    </xf>
    <xf numFmtId="0" fontId="24" fillId="0" borderId="13" xfId="2" applyFont="1" applyBorder="1">
      <alignment vertical="center"/>
    </xf>
    <xf numFmtId="0" fontId="24" fillId="0" borderId="7" xfId="6" applyFont="1" applyBorder="1" applyAlignment="1">
      <alignment horizontal="center" vertical="center"/>
    </xf>
    <xf numFmtId="0" fontId="24" fillId="0" borderId="0" xfId="6" applyFont="1" applyAlignment="1">
      <alignment horizontal="center" vertical="center"/>
    </xf>
    <xf numFmtId="0" fontId="22" fillId="0" borderId="0" xfId="4" applyAlignment="1">
      <alignment horizontal="center" vertical="center"/>
    </xf>
    <xf numFmtId="0" fontId="24" fillId="0" borderId="6" xfId="6" applyFont="1" applyBorder="1">
      <alignment vertical="center"/>
    </xf>
    <xf numFmtId="0" fontId="24" fillId="0" borderId="11" xfId="2" applyFont="1" applyBorder="1">
      <alignment vertical="center"/>
    </xf>
    <xf numFmtId="0" fontId="24" fillId="0" borderId="3" xfId="6" applyFont="1" applyBorder="1">
      <alignment vertical="center"/>
    </xf>
    <xf numFmtId="0" fontId="24" fillId="0" borderId="3" xfId="2" applyFont="1" applyBorder="1">
      <alignment vertical="center"/>
    </xf>
    <xf numFmtId="0" fontId="24" fillId="0" borderId="4" xfId="2" applyFont="1" applyBorder="1">
      <alignment vertical="center"/>
    </xf>
    <xf numFmtId="0" fontId="24" fillId="0" borderId="7" xfId="2" applyFont="1" applyBorder="1" applyAlignment="1">
      <alignment horizontal="center" vertical="center"/>
    </xf>
    <xf numFmtId="0" fontId="22" fillId="0" borderId="8" xfId="4" applyBorder="1" applyAlignment="1">
      <alignment horizontal="center" vertical="center"/>
    </xf>
    <xf numFmtId="0" fontId="24" fillId="0" borderId="8" xfId="6" applyFont="1" applyBorder="1">
      <alignment vertical="center"/>
    </xf>
    <xf numFmtId="0" fontId="24" fillId="4" borderId="18" xfId="2" applyFont="1" applyFill="1" applyBorder="1" applyAlignment="1">
      <alignment vertical="distributed"/>
    </xf>
    <xf numFmtId="0" fontId="24" fillId="4" borderId="3" xfId="2" applyFont="1" applyFill="1" applyBorder="1" applyProtection="1">
      <alignment vertical="center"/>
      <protection locked="0"/>
    </xf>
    <xf numFmtId="0" fontId="24" fillId="4" borderId="3" xfId="2" applyFont="1" applyFill="1" applyBorder="1">
      <alignment vertical="center"/>
    </xf>
    <xf numFmtId="0" fontId="24" fillId="4" borderId="3" xfId="6" applyFont="1" applyFill="1" applyBorder="1">
      <alignment vertical="center"/>
    </xf>
    <xf numFmtId="38" fontId="27" fillId="4" borderId="3" xfId="3" applyFont="1" applyFill="1" applyBorder="1" applyAlignment="1" applyProtection="1">
      <alignment vertical="center"/>
    </xf>
    <xf numFmtId="38" fontId="24" fillId="4" borderId="3" xfId="3" applyFont="1" applyFill="1" applyBorder="1" applyAlignment="1" applyProtection="1">
      <alignment vertical="distributed"/>
    </xf>
    <xf numFmtId="38" fontId="24" fillId="4" borderId="3" xfId="3" applyFont="1" applyFill="1" applyBorder="1" applyAlignment="1" applyProtection="1">
      <alignment vertical="center"/>
    </xf>
    <xf numFmtId="0" fontId="24" fillId="4" borderId="19" xfId="2" applyFont="1" applyFill="1" applyBorder="1">
      <alignment vertical="center"/>
    </xf>
    <xf numFmtId="0" fontId="24" fillId="4" borderId="19" xfId="6" applyFont="1" applyFill="1" applyBorder="1">
      <alignment vertical="center"/>
    </xf>
    <xf numFmtId="0" fontId="24" fillId="0" borderId="6" xfId="2" applyFont="1" applyBorder="1">
      <alignment vertical="center"/>
    </xf>
    <xf numFmtId="182" fontId="24" fillId="0" borderId="10" xfId="3" applyNumberFormat="1" applyFont="1" applyBorder="1">
      <alignment vertical="center"/>
    </xf>
    <xf numFmtId="0" fontId="22" fillId="0" borderId="0" xfId="4" applyAlignment="1">
      <alignment vertical="center" shrinkToFit="1"/>
    </xf>
    <xf numFmtId="0" fontId="22" fillId="0" borderId="0" xfId="4" applyAlignment="1">
      <alignment wrapText="1"/>
    </xf>
    <xf numFmtId="49" fontId="24" fillId="0" borderId="0" xfId="2" applyNumberFormat="1" applyFont="1">
      <alignment vertical="center"/>
    </xf>
    <xf numFmtId="49" fontId="24" fillId="9" borderId="0" xfId="2" applyNumberFormat="1" applyFont="1" applyFill="1">
      <alignment vertical="center"/>
    </xf>
    <xf numFmtId="49" fontId="24" fillId="0" borderId="0" xfId="2" applyNumberFormat="1" applyFont="1" applyAlignment="1"/>
    <xf numFmtId="0" fontId="20" fillId="0" borderId="9" xfId="0" applyFont="1" applyBorder="1">
      <alignment vertical="center"/>
    </xf>
    <xf numFmtId="0" fontId="6" fillId="0" borderId="7" xfId="0" applyFont="1" applyBorder="1">
      <alignment vertical="center"/>
    </xf>
    <xf numFmtId="0" fontId="5" fillId="9" borderId="0" xfId="0" applyFont="1" applyFill="1" applyAlignment="1">
      <alignment horizontal="center" vertical="center"/>
    </xf>
    <xf numFmtId="38" fontId="7" fillId="4" borderId="0" xfId="1" applyFont="1" applyFill="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178" fontId="5" fillId="4" borderId="0" xfId="0" applyNumberFormat="1" applyFont="1" applyFill="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top" wrapText="1"/>
    </xf>
    <xf numFmtId="0" fontId="14" fillId="0" borderId="0" xfId="0" applyFont="1" applyAlignment="1">
      <alignment horizontal="left" vertical="top" wrapText="1"/>
    </xf>
    <xf numFmtId="0" fontId="5" fillId="0" borderId="0" xfId="0" applyFont="1" applyAlignment="1">
      <alignment horizontal="center" vertical="center"/>
    </xf>
    <xf numFmtId="38" fontId="6" fillId="9" borderId="0" xfId="0" applyNumberFormat="1" applyFont="1" applyFill="1" applyAlignment="1">
      <alignment horizontal="center" vertical="center"/>
    </xf>
    <xf numFmtId="0" fontId="21" fillId="9" borderId="0" xfId="0" applyFont="1" applyFill="1" applyAlignment="1">
      <alignment horizontal="center" vertical="center"/>
    </xf>
    <xf numFmtId="38" fontId="6" fillId="9" borderId="0" xfId="1" applyFont="1" applyFill="1" applyAlignment="1">
      <alignment horizontal="center" vertical="center"/>
    </xf>
    <xf numFmtId="176" fontId="5" fillId="4" borderId="0" xfId="0" applyNumberFormat="1" applyFont="1" applyFill="1" applyAlignment="1" applyProtection="1">
      <alignment horizontal="right" vertical="center" shrinkToFit="1"/>
      <protection locked="0"/>
    </xf>
    <xf numFmtId="0" fontId="6" fillId="0" borderId="0" xfId="0" applyFont="1" applyAlignment="1">
      <alignment horizontal="distributed" vertical="center"/>
    </xf>
    <xf numFmtId="0" fontId="5" fillId="4" borderId="0" xfId="0" applyFont="1" applyFill="1" applyAlignment="1" applyProtection="1">
      <alignment horizontal="left" vertical="center" wrapText="1"/>
      <protection locked="0"/>
    </xf>
    <xf numFmtId="179" fontId="5" fillId="4" borderId="3" xfId="0" applyNumberFormat="1" applyFont="1" applyFill="1" applyBorder="1" applyAlignment="1" applyProtection="1">
      <alignment horizontal="right" vertical="center" shrinkToFit="1"/>
      <protection locked="0"/>
    </xf>
    <xf numFmtId="179" fontId="5" fillId="4" borderId="4" xfId="0" applyNumberFormat="1" applyFont="1" applyFill="1" applyBorder="1" applyAlignment="1" applyProtection="1">
      <alignment horizontal="right" vertical="center" shrinkToFit="1"/>
      <protection locked="0"/>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lignment vertical="center"/>
    </xf>
    <xf numFmtId="0" fontId="5" fillId="0" borderId="4" xfId="0" applyFont="1" applyBorder="1">
      <alignment vertical="center"/>
    </xf>
    <xf numFmtId="0" fontId="5" fillId="6" borderId="1" xfId="0" applyFont="1" applyFill="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180" fontId="5" fillId="4" borderId="2" xfId="0" applyNumberFormat="1" applyFont="1" applyFill="1" applyBorder="1" applyAlignment="1" applyProtection="1">
      <alignment horizontal="right" vertical="center"/>
      <protection locked="0"/>
    </xf>
    <xf numFmtId="180" fontId="5" fillId="4" borderId="4" xfId="0" applyNumberFormat="1" applyFont="1" applyFill="1" applyBorder="1" applyAlignment="1" applyProtection="1">
      <alignment horizontal="right" vertical="center"/>
      <protection locked="0"/>
    </xf>
    <xf numFmtId="0" fontId="5" fillId="0" borderId="1" xfId="0" applyFont="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left" vertical="center" wrapText="1"/>
      <protection locked="0"/>
    </xf>
    <xf numFmtId="0" fontId="28" fillId="0" borderId="8" xfId="0" applyFont="1" applyBorder="1">
      <alignment vertical="center"/>
    </xf>
    <xf numFmtId="0" fontId="3" fillId="0" borderId="8" xfId="0" applyFont="1" applyBorder="1" applyAlignment="1">
      <alignment horizontal="right" vertical="center"/>
    </xf>
    <xf numFmtId="0" fontId="0" fillId="0" borderId="12" xfId="0" applyBorder="1">
      <alignment vertical="center"/>
    </xf>
    <xf numFmtId="38" fontId="3" fillId="5" borderId="33" xfId="0" applyNumberFormat="1" applyFont="1" applyFill="1" applyBorder="1" applyAlignment="1">
      <alignment vertical="center" wrapText="1"/>
    </xf>
    <xf numFmtId="0" fontId="0" fillId="5" borderId="34" xfId="0" applyFill="1" applyBorder="1" applyAlignment="1">
      <alignment vertical="center" wrapTex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0" borderId="9"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4" borderId="9"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0" borderId="9" xfId="0" applyFont="1" applyBorder="1" applyAlignment="1">
      <alignment horizontal="distributed" vertical="center" wrapText="1" inden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0" fillId="0" borderId="2" xfId="0" applyBorder="1" applyAlignment="1">
      <alignment horizontal="distributed" vertical="center" indent="1"/>
    </xf>
    <xf numFmtId="0" fontId="0" fillId="0" borderId="4" xfId="0" applyBorder="1" applyAlignment="1">
      <alignment horizontal="distributed" vertical="center" indent="1"/>
    </xf>
    <xf numFmtId="0" fontId="0" fillId="0" borderId="0" xfId="0"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38" fontId="0" fillId="3" borderId="2" xfId="1" applyFont="1" applyFill="1" applyBorder="1" applyAlignment="1" applyProtection="1">
      <alignment horizontal="right" vertical="center"/>
      <protection locked="0"/>
    </xf>
    <xf numFmtId="38" fontId="0" fillId="3" borderId="4" xfId="1" applyFont="1" applyFill="1" applyBorder="1" applyAlignment="1" applyProtection="1">
      <alignment horizontal="right" vertical="center"/>
      <protection locked="0"/>
    </xf>
    <xf numFmtId="38" fontId="3" fillId="5" borderId="31" xfId="0" applyNumberFormat="1" applyFont="1" applyFill="1" applyBorder="1" applyAlignment="1">
      <alignment vertical="center" wrapText="1"/>
    </xf>
    <xf numFmtId="0" fontId="0" fillId="5" borderId="32" xfId="0" applyFill="1" applyBorder="1" applyAlignment="1">
      <alignment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0" fillId="0" borderId="2" xfId="0" applyBorder="1" applyAlignment="1">
      <alignment horizontal="distributed" vertical="center" indent="3"/>
    </xf>
    <xf numFmtId="0" fontId="0" fillId="0" borderId="4" xfId="0" applyBorder="1" applyAlignment="1">
      <alignment horizontal="distributed" vertical="center" indent="3"/>
    </xf>
    <xf numFmtId="0" fontId="0" fillId="0" borderId="3" xfId="0" applyBorder="1" applyAlignment="1">
      <alignment horizontal="distributed" vertical="center" indent="1"/>
    </xf>
    <xf numFmtId="177" fontId="5" fillId="6" borderId="0" xfId="0" applyNumberFormat="1" applyFont="1" applyFill="1" applyAlignment="1">
      <alignment horizontal="center" vertical="center"/>
    </xf>
    <xf numFmtId="0" fontId="5" fillId="0" borderId="0" xfId="0" applyFont="1" applyAlignment="1">
      <alignment vertical="top" wrapText="1"/>
    </xf>
    <xf numFmtId="0" fontId="5" fillId="0" borderId="0" xfId="0" applyFont="1" applyAlignment="1">
      <alignment vertical="distributed" wrapText="1"/>
    </xf>
    <xf numFmtId="0" fontId="5" fillId="0" borderId="0" xfId="0" applyFont="1" applyAlignment="1">
      <alignment horizontal="right" vertical="center"/>
    </xf>
    <xf numFmtId="0" fontId="5" fillId="6" borderId="10" xfId="0" applyFont="1" applyFill="1" applyBorder="1" applyAlignment="1">
      <alignment horizontal="left" vertical="center" indent="1"/>
    </xf>
    <xf numFmtId="0" fontId="5" fillId="4" borderId="10" xfId="0" applyFont="1" applyFill="1" applyBorder="1" applyAlignment="1" applyProtection="1">
      <alignment horizontal="left" vertical="center" indent="1"/>
      <protection locked="0"/>
    </xf>
    <xf numFmtId="0" fontId="5" fillId="6" borderId="3" xfId="0" applyFont="1" applyFill="1" applyBorder="1" applyAlignment="1">
      <alignment horizontal="left" vertical="center" indent="1"/>
    </xf>
    <xf numFmtId="177" fontId="5" fillId="4" borderId="3" xfId="0" applyNumberFormat="1" applyFont="1" applyFill="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0" fillId="0" borderId="3" xfId="0" applyBorder="1" applyProtection="1">
      <alignment vertical="center"/>
      <protection locked="0"/>
    </xf>
    <xf numFmtId="0" fontId="5" fillId="6" borderId="0" xfId="0" applyFont="1" applyFill="1" applyAlignment="1">
      <alignment horizontal="left" vertical="center"/>
    </xf>
    <xf numFmtId="0" fontId="0" fillId="0" borderId="0" xfId="0" applyAlignment="1">
      <alignment horizontal="left" vertical="center"/>
    </xf>
    <xf numFmtId="176" fontId="5" fillId="6" borderId="0" xfId="0" applyNumberFormat="1" applyFont="1" applyFill="1" applyAlignment="1">
      <alignment horizontal="right" vertical="center" shrinkToFit="1"/>
    </xf>
    <xf numFmtId="0" fontId="8" fillId="0" borderId="0" xfId="0" applyFont="1" applyAlignment="1">
      <alignment horizontal="center" vertical="center"/>
    </xf>
    <xf numFmtId="0" fontId="5" fillId="4" borderId="9" xfId="0" applyFont="1" applyFill="1" applyBorder="1" applyAlignment="1" applyProtection="1">
      <alignment horizontal="left" vertical="top"/>
      <protection locked="0"/>
    </xf>
    <xf numFmtId="0" fontId="5" fillId="4" borderId="8" xfId="0" applyFont="1" applyFill="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5" fillId="4" borderId="7" xfId="0" applyFont="1" applyFill="1" applyBorder="1" applyAlignment="1" applyProtection="1">
      <alignment horizontal="left" vertical="top"/>
      <protection locked="0"/>
    </xf>
    <xf numFmtId="0" fontId="5" fillId="4" borderId="0" xfId="0" applyFont="1" applyFill="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5" fillId="4" borderId="6"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0" borderId="9" xfId="0" applyFont="1" applyBorder="1" applyAlignment="1">
      <alignment horizontal="left" vertical="top" wrapText="1"/>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7" fillId="0" borderId="0" xfId="0" applyFont="1" applyAlignment="1">
      <alignment vertical="top" wrapText="1"/>
    </xf>
    <xf numFmtId="0" fontId="5" fillId="0" borderId="0" xfId="0" applyFont="1" applyAlignment="1">
      <alignment horizontal="right" vertical="center" shrinkToFit="1"/>
    </xf>
    <xf numFmtId="31" fontId="5" fillId="0" borderId="0" xfId="0" applyNumberFormat="1" applyFont="1" applyAlignment="1">
      <alignment horizontal="right" vertical="center" shrinkToFit="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0" fontId="7" fillId="0" borderId="0" xfId="0" applyFont="1" applyAlignment="1">
      <alignment horizontal="center" vertical="distributed" wrapText="1"/>
    </xf>
    <xf numFmtId="0" fontId="7" fillId="0" borderId="0" xfId="0" applyFont="1" applyAlignment="1">
      <alignment horizontal="center" vertical="distributed"/>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right" vertical="center" wrapText="1"/>
      <protection locked="0"/>
    </xf>
    <xf numFmtId="0" fontId="0" fillId="4" borderId="0" xfId="0" applyFill="1" applyAlignment="1" applyProtection="1">
      <alignment vertical="center" wrapText="1"/>
      <protection locked="0"/>
    </xf>
    <xf numFmtId="0" fontId="5" fillId="6" borderId="0" xfId="0" applyFont="1" applyFill="1" applyAlignment="1">
      <alignment horizontal="left" vertical="center" wrapText="1"/>
    </xf>
    <xf numFmtId="49" fontId="5" fillId="6" borderId="0" xfId="0" applyNumberFormat="1" applyFont="1" applyFill="1" applyAlignment="1">
      <alignment horizontal="left" vertical="center" shrinkToFit="1"/>
    </xf>
    <xf numFmtId="0" fontId="5" fillId="6" borderId="0" xfId="0" applyFont="1" applyFill="1" applyAlignment="1">
      <alignment horizontal="left" vertical="center" shrinkToFit="1"/>
    </xf>
    <xf numFmtId="177" fontId="5" fillId="6" borderId="0" xfId="0" applyNumberFormat="1" applyFont="1" applyFill="1" applyAlignment="1">
      <alignment horizontal="right" vertical="center" shrinkToFit="1"/>
    </xf>
    <xf numFmtId="49" fontId="5" fillId="6" borderId="0" xfId="0" applyNumberFormat="1" applyFont="1" applyFill="1" applyAlignment="1">
      <alignment horizontal="left" vertical="center" wrapText="1"/>
    </xf>
    <xf numFmtId="177" fontId="5" fillId="4" borderId="0" xfId="0" applyNumberFormat="1" applyFont="1" applyFill="1" applyAlignment="1" applyProtection="1">
      <alignment horizontal="right" vertical="center" shrinkToFit="1"/>
      <protection locked="0"/>
    </xf>
    <xf numFmtId="38" fontId="5" fillId="6" borderId="0" xfId="1" applyFont="1" applyFill="1" applyAlignment="1">
      <alignment horizontal="center" vertical="center"/>
    </xf>
    <xf numFmtId="38" fontId="6" fillId="0" borderId="0" xfId="0" applyNumberFormat="1"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38" fontId="3" fillId="5" borderId="2" xfId="0" applyNumberFormat="1" applyFont="1" applyFill="1" applyBorder="1" applyAlignment="1">
      <alignment vertical="center" wrapText="1"/>
    </xf>
    <xf numFmtId="0" fontId="0" fillId="5" borderId="4" xfId="0" applyFill="1" applyBorder="1" applyAlignment="1">
      <alignment vertical="center" wrapText="1"/>
    </xf>
    <xf numFmtId="49" fontId="3" fillId="6"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shrinkToFit="1"/>
    </xf>
    <xf numFmtId="38" fontId="7" fillId="0" borderId="0" xfId="1" applyFont="1" applyFill="1" applyAlignment="1">
      <alignment horizontal="center" vertical="center"/>
    </xf>
    <xf numFmtId="0" fontId="24" fillId="0" borderId="18" xfId="2" applyFont="1" applyBorder="1" applyAlignment="1">
      <alignment horizontal="center" vertical="center"/>
    </xf>
    <xf numFmtId="0" fontId="22" fillId="0" borderId="3" xfId="4" applyBorder="1" applyAlignment="1">
      <alignment horizontal="center" vertical="center"/>
    </xf>
    <xf numFmtId="0" fontId="22" fillId="0" borderId="19" xfId="4" applyBorder="1" applyAlignment="1">
      <alignment horizontal="center" vertical="center"/>
    </xf>
    <xf numFmtId="0" fontId="24" fillId="4" borderId="18" xfId="2" applyFont="1" applyFill="1" applyBorder="1" applyAlignment="1" applyProtection="1">
      <alignment horizontal="left" vertical="distributed"/>
      <protection locked="0"/>
    </xf>
    <xf numFmtId="0" fontId="24" fillId="4" borderId="3" xfId="2" applyFont="1" applyFill="1" applyBorder="1" applyAlignment="1" applyProtection="1">
      <alignment horizontal="left" vertical="distributed"/>
      <protection locked="0"/>
    </xf>
    <xf numFmtId="0" fontId="22" fillId="4" borderId="3" xfId="4" applyFill="1" applyBorder="1">
      <alignment vertical="center"/>
    </xf>
    <xf numFmtId="0" fontId="22" fillId="4" borderId="19" xfId="4" applyFill="1" applyBorder="1">
      <alignment vertical="center"/>
    </xf>
    <xf numFmtId="0" fontId="24" fillId="0" borderId="20" xfId="2" applyFont="1" applyBorder="1" applyAlignment="1">
      <alignment horizontal="center" vertical="center"/>
    </xf>
    <xf numFmtId="0" fontId="22" fillId="0" borderId="21" xfId="4" applyBorder="1" applyAlignment="1">
      <alignment horizontal="center" vertical="center"/>
    </xf>
    <xf numFmtId="0" fontId="22" fillId="0" borderId="22" xfId="4" applyBorder="1" applyAlignment="1">
      <alignment horizontal="center" vertical="center"/>
    </xf>
    <xf numFmtId="0" fontId="24" fillId="4" borderId="23" xfId="2" applyFont="1" applyFill="1" applyBorder="1" applyAlignment="1" applyProtection="1">
      <alignment horizontal="left" vertical="distributed"/>
      <protection locked="0"/>
    </xf>
    <xf numFmtId="0" fontId="24" fillId="4" borderId="24" xfId="2" applyFont="1" applyFill="1" applyBorder="1" applyAlignment="1" applyProtection="1">
      <alignment horizontal="left" vertical="distributed"/>
      <protection locked="0"/>
    </xf>
    <xf numFmtId="0" fontId="22" fillId="4" borderId="24" xfId="4" applyFill="1" applyBorder="1">
      <alignment vertical="center"/>
    </xf>
    <xf numFmtId="0" fontId="22" fillId="4" borderId="25" xfId="4" applyFill="1" applyBorder="1">
      <alignment vertical="center"/>
    </xf>
    <xf numFmtId="0" fontId="24" fillId="0" borderId="26" xfId="2" applyFont="1" applyBorder="1" applyAlignment="1">
      <alignment horizontal="center" vertical="center"/>
    </xf>
    <xf numFmtId="0" fontId="22" fillId="0" borderId="27" xfId="4" applyBorder="1" applyAlignment="1">
      <alignment horizontal="center" vertical="center"/>
    </xf>
    <xf numFmtId="0" fontId="22" fillId="0" borderId="28" xfId="4" applyBorder="1" applyAlignment="1">
      <alignment horizontal="center" vertical="center"/>
    </xf>
    <xf numFmtId="0" fontId="24" fillId="4" borderId="29" xfId="2" applyFont="1" applyFill="1" applyBorder="1" applyAlignment="1" applyProtection="1">
      <alignment horizontal="left" vertical="distributed"/>
      <protection locked="0"/>
    </xf>
    <xf numFmtId="0" fontId="24" fillId="4" borderId="14" xfId="2" applyFont="1" applyFill="1" applyBorder="1" applyAlignment="1" applyProtection="1">
      <alignment horizontal="left" vertical="distributed"/>
      <protection locked="0"/>
    </xf>
    <xf numFmtId="0" fontId="22" fillId="4" borderId="14" xfId="4" applyFill="1" applyBorder="1">
      <alignment vertical="center"/>
    </xf>
    <xf numFmtId="0" fontId="22" fillId="4" borderId="30" xfId="4" applyFill="1" applyBorder="1">
      <alignment vertical="center"/>
    </xf>
    <xf numFmtId="0" fontId="24" fillId="0" borderId="10" xfId="2" applyFont="1" applyBorder="1" applyAlignment="1">
      <alignment horizontal="center" vertical="center"/>
    </xf>
    <xf numFmtId="0" fontId="22" fillId="0" borderId="10" xfId="4" applyBorder="1" applyAlignment="1">
      <alignment horizontal="center" vertical="center"/>
    </xf>
    <xf numFmtId="38" fontId="24" fillId="0" borderId="8" xfId="3" applyFont="1" applyBorder="1" applyAlignment="1">
      <alignment horizontal="center" vertical="center"/>
    </xf>
    <xf numFmtId="0" fontId="15" fillId="0" borderId="0" xfId="4" applyFont="1" applyAlignment="1">
      <alignment vertical="center" wrapText="1"/>
    </xf>
    <xf numFmtId="0" fontId="22" fillId="0" borderId="0" xfId="4">
      <alignment vertical="center"/>
    </xf>
    <xf numFmtId="0" fontId="22" fillId="0" borderId="13" xfId="4" applyBorder="1">
      <alignment vertical="center"/>
    </xf>
    <xf numFmtId="0" fontId="22" fillId="0" borderId="10" xfId="4" applyBorder="1">
      <alignment vertical="center"/>
    </xf>
    <xf numFmtId="0" fontId="22" fillId="0" borderId="11" xfId="4" applyBorder="1">
      <alignment vertical="center"/>
    </xf>
    <xf numFmtId="38" fontId="7" fillId="6" borderId="10" xfId="1" applyFont="1" applyFill="1" applyBorder="1" applyAlignment="1">
      <alignment horizontal="center" vertical="center"/>
    </xf>
    <xf numFmtId="0" fontId="24" fillId="0" borderId="0" xfId="4" applyFont="1" applyAlignment="1">
      <alignment horizontal="center" vertical="center"/>
    </xf>
    <xf numFmtId="0" fontId="24" fillId="0" borderId="2" xfId="2" applyFont="1" applyBorder="1" applyAlignment="1">
      <alignment horizontal="center" vertical="center"/>
    </xf>
    <xf numFmtId="0" fontId="24" fillId="0" borderId="15" xfId="2" applyFont="1" applyBorder="1" applyAlignment="1">
      <alignment horizontal="center" vertical="center"/>
    </xf>
    <xf numFmtId="0" fontId="22" fillId="0" borderId="16" xfId="4" applyBorder="1" applyAlignment="1">
      <alignment horizontal="center" vertical="center"/>
    </xf>
    <xf numFmtId="0" fontId="22" fillId="0" borderId="17" xfId="4" applyBorder="1" applyAlignment="1">
      <alignment horizontal="center" vertical="center"/>
    </xf>
    <xf numFmtId="0" fontId="24" fillId="4" borderId="15" xfId="6" applyFont="1" applyFill="1" applyBorder="1">
      <alignment vertical="center"/>
    </xf>
    <xf numFmtId="0" fontId="22" fillId="4" borderId="16" xfId="4" applyFill="1" applyBorder="1">
      <alignment vertical="center"/>
    </xf>
    <xf numFmtId="0" fontId="22" fillId="4" borderId="17" xfId="4" applyFill="1" applyBorder="1">
      <alignment vertical="center"/>
    </xf>
    <xf numFmtId="0" fontId="24" fillId="4" borderId="18" xfId="6" applyFont="1" applyFill="1" applyBorder="1">
      <alignment vertical="center"/>
    </xf>
    <xf numFmtId="38" fontId="24" fillId="0" borderId="8" xfId="6" applyNumberFormat="1" applyFont="1" applyBorder="1">
      <alignment vertical="center"/>
    </xf>
    <xf numFmtId="0" fontId="0" fillId="0" borderId="8" xfId="0" applyBorder="1">
      <alignment vertical="center"/>
    </xf>
    <xf numFmtId="38" fontId="24" fillId="0" borderId="0" xfId="1" applyFont="1" applyBorder="1" applyAlignment="1">
      <alignment vertical="center"/>
    </xf>
    <xf numFmtId="38" fontId="0" fillId="0" borderId="0" xfId="1" applyFont="1" applyBorder="1" applyAlignment="1">
      <alignment vertical="center"/>
    </xf>
    <xf numFmtId="0" fontId="24" fillId="0" borderId="0" xfId="2" applyFont="1" applyAlignment="1">
      <alignment horizontal="center" vertical="distributed" wrapText="1"/>
    </xf>
    <xf numFmtId="0" fontId="24" fillId="0" borderId="0" xfId="2" applyFont="1" applyAlignment="1">
      <alignment vertical="center" shrinkToFit="1"/>
    </xf>
    <xf numFmtId="0" fontId="22" fillId="0" borderId="0" xfId="4" applyAlignment="1">
      <alignment vertical="center" shrinkToFit="1"/>
    </xf>
    <xf numFmtId="49" fontId="24" fillId="2" borderId="0" xfId="2" applyNumberFormat="1" applyFont="1" applyFill="1" applyAlignment="1">
      <alignment wrapText="1"/>
    </xf>
    <xf numFmtId="0" fontId="22" fillId="0" borderId="0" xfId="4" applyAlignment="1">
      <alignment wrapText="1"/>
    </xf>
    <xf numFmtId="49" fontId="24" fillId="2" borderId="0" xfId="2" applyNumberFormat="1" applyFont="1" applyFill="1" applyAlignment="1">
      <alignment shrinkToFit="1"/>
    </xf>
    <xf numFmtId="0" fontId="24" fillId="2" borderId="0" xfId="2" applyFont="1" applyFill="1" applyAlignment="1">
      <alignment shrinkToFit="1"/>
    </xf>
    <xf numFmtId="0" fontId="24" fillId="0" borderId="0" xfId="2" applyFont="1" applyAlignment="1" applyProtection="1">
      <alignment horizontal="justify" vertical="center" wrapText="1"/>
      <protection locked="0"/>
    </xf>
    <xf numFmtId="0" fontId="24" fillId="4" borderId="0" xfId="2" applyFont="1" applyFill="1" applyAlignment="1">
      <alignment horizontal="right" vertical="center"/>
    </xf>
    <xf numFmtId="0" fontId="22" fillId="4" borderId="0" xfId="4" applyFill="1" applyAlignment="1">
      <alignment horizontal="right" vertical="center"/>
    </xf>
    <xf numFmtId="0" fontId="24" fillId="0" borderId="0" xfId="2" applyFont="1" applyAlignment="1">
      <alignment horizontal="center" vertical="center"/>
    </xf>
    <xf numFmtId="49" fontId="24" fillId="0" borderId="0" xfId="2" applyNumberFormat="1" applyFont="1">
      <alignment vertical="center"/>
    </xf>
    <xf numFmtId="0" fontId="0" fillId="0" borderId="0" xfId="0">
      <alignment vertical="center"/>
    </xf>
    <xf numFmtId="38" fontId="18" fillId="5" borderId="31" xfId="0" applyNumberFormat="1" applyFont="1" applyFill="1" applyBorder="1" applyAlignment="1">
      <alignment vertical="center" wrapText="1"/>
    </xf>
    <xf numFmtId="0" fontId="18" fillId="0" borderId="2" xfId="0" applyFont="1" applyBorder="1" applyAlignment="1">
      <alignment horizontal="distributed" vertical="center" indent="1"/>
    </xf>
    <xf numFmtId="0" fontId="18" fillId="0" borderId="4" xfId="0" applyFont="1" applyBorder="1" applyAlignment="1">
      <alignment horizontal="distributed" vertical="center" indent="1"/>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0" borderId="0" xfId="0" applyFont="1" applyAlignment="1">
      <alignment horizontal="center" vertical="center"/>
    </xf>
    <xf numFmtId="49" fontId="24" fillId="2" borderId="6" xfId="2" applyNumberFormat="1" applyFont="1" applyFill="1" applyBorder="1" applyAlignment="1" applyProtection="1">
      <alignment horizontal="center" wrapText="1"/>
      <protection locked="0"/>
    </xf>
    <xf numFmtId="0" fontId="0" fillId="0" borderId="10" xfId="0" applyBorder="1" applyAlignment="1">
      <alignment horizontal="center" wrapText="1"/>
    </xf>
    <xf numFmtId="0" fontId="18" fillId="0" borderId="9" xfId="0" applyFont="1" applyBorder="1" applyAlignment="1">
      <alignment horizontal="distributed" vertical="center" indent="1"/>
    </xf>
    <xf numFmtId="0" fontId="18" fillId="0" borderId="12" xfId="0" applyFont="1" applyBorder="1" applyAlignment="1">
      <alignment horizontal="distributed" vertical="center" indent="1"/>
    </xf>
    <xf numFmtId="0" fontId="18" fillId="0" borderId="7" xfId="0" applyFont="1" applyBorder="1" applyAlignment="1">
      <alignment horizontal="distributed" vertical="center" indent="1"/>
    </xf>
    <xf numFmtId="0" fontId="18" fillId="0" borderId="13"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11" xfId="0" applyFont="1" applyBorder="1" applyAlignment="1">
      <alignment horizontal="distributed" vertical="center" indent="1"/>
    </xf>
    <xf numFmtId="0" fontId="18" fillId="4" borderId="9"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0" borderId="9" xfId="0" applyFont="1" applyBorder="1" applyAlignment="1">
      <alignment horizontal="distributed" vertical="center" wrapText="1" indent="1"/>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left" vertical="center"/>
    </xf>
    <xf numFmtId="0" fontId="18" fillId="0" borderId="10" xfId="0" applyFont="1" applyBorder="1" applyAlignment="1">
      <alignment horizontal="left" vertical="center"/>
    </xf>
    <xf numFmtId="0" fontId="0" fillId="0" borderId="32" xfId="0" applyBorder="1" applyAlignment="1">
      <alignment vertical="center" wrapText="1"/>
    </xf>
    <xf numFmtId="49" fontId="18" fillId="6" borderId="2" xfId="0" applyNumberFormat="1"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7" fillId="0" borderId="0" xfId="0" applyFont="1" applyAlignment="1">
      <alignment horizontal="left" vertical="center"/>
    </xf>
    <xf numFmtId="0" fontId="7" fillId="4" borderId="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0" borderId="0" xfId="0" applyFont="1">
      <alignment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0" xfId="0" applyFont="1" applyAlignment="1">
      <alignment horizontal="distributed" vertical="center"/>
    </xf>
    <xf numFmtId="49" fontId="7" fillId="6" borderId="0" xfId="0" applyNumberFormat="1" applyFont="1" applyFill="1" applyAlignment="1">
      <alignment horizontal="left" vertical="center" shrinkToFit="1"/>
    </xf>
    <xf numFmtId="0" fontId="7" fillId="6" borderId="0" xfId="0" applyFont="1" applyFill="1" applyAlignment="1">
      <alignment horizontal="left" vertical="center" shrinkToFit="1"/>
    </xf>
    <xf numFmtId="177" fontId="7" fillId="4" borderId="0" xfId="0" applyNumberFormat="1" applyFont="1" applyFill="1" applyAlignment="1">
      <alignment horizontal="right" vertical="center" shrinkToFit="1"/>
    </xf>
    <xf numFmtId="0" fontId="16" fillId="0" borderId="0" xfId="0" applyFont="1" applyAlignment="1">
      <alignment horizontal="distributed" vertical="center"/>
    </xf>
    <xf numFmtId="49" fontId="7" fillId="6" borderId="0" xfId="0" applyNumberFormat="1" applyFont="1" applyFill="1" applyAlignment="1">
      <alignment horizontal="left" vertical="center" wrapText="1"/>
    </xf>
    <xf numFmtId="0" fontId="7" fillId="6" borderId="0" xfId="0" applyFont="1" applyFill="1" applyAlignment="1">
      <alignment horizontal="left" vertical="center" wrapText="1"/>
    </xf>
    <xf numFmtId="0" fontId="17" fillId="0" borderId="0" xfId="0" applyFont="1" applyAlignment="1">
      <alignment horizontal="left" vertical="top" wrapText="1" indent="1"/>
    </xf>
    <xf numFmtId="0" fontId="17" fillId="0" borderId="0" xfId="0" applyFont="1" applyAlignment="1">
      <alignment horizontal="left" vertical="top" indent="1"/>
    </xf>
    <xf numFmtId="0" fontId="5" fillId="0" borderId="0" xfId="0" applyFont="1" applyAlignment="1">
      <alignment vertical="center"/>
    </xf>
    <xf numFmtId="0" fontId="0" fillId="0" borderId="0" xfId="0" applyAlignment="1">
      <alignment vertical="top" wrapText="1"/>
    </xf>
    <xf numFmtId="0" fontId="15" fillId="0" borderId="0" xfId="0" applyFont="1" applyAlignment="1">
      <alignment horizontal="center" vertical="center" wrapText="1"/>
    </xf>
    <xf numFmtId="0" fontId="15" fillId="0" borderId="0" xfId="0" applyFont="1" applyAlignment="1">
      <alignment horizontal="center" vertical="center"/>
    </xf>
  </cellXfs>
  <cellStyles count="7">
    <cellStyle name="桁区切り" xfId="1" builtinId="6"/>
    <cellStyle name="桁区切り 2" xfId="3" xr:uid="{9D94196B-882B-4C14-B79B-082BFF944545}"/>
    <cellStyle name="標準" xfId="0" builtinId="0"/>
    <cellStyle name="標準 2" xfId="4" xr:uid="{1F8EF9B7-6E97-455A-B2E5-8D0E628EE8CB}"/>
    <cellStyle name="標準 2 2" xfId="5" xr:uid="{D066E8EB-E5C7-493F-AA3D-28BEAD326313}"/>
    <cellStyle name="標準_03_●〔様式〕" xfId="2" xr:uid="{88BEDC32-7521-425E-9715-27E2EEE8E1DC}"/>
    <cellStyle name="標準_03_輸送高度化別記様式" xfId="6" xr:uid="{9E7E1E26-47DA-4815-ADA4-1A3A71EDB47B}"/>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79998168889431442"/>
        </patternFill>
      </fill>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142873</xdr:rowOff>
    </xdr:from>
    <xdr:to>
      <xdr:col>3</xdr:col>
      <xdr:colOff>9525</xdr:colOff>
      <xdr:row>135</xdr:row>
      <xdr:rowOff>104775</xdr:rowOff>
    </xdr:to>
    <xdr:sp macro="" textlink="">
      <xdr:nvSpPr>
        <xdr:cNvPr id="2" name="テキスト ボックス 1">
          <a:extLst>
            <a:ext uri="{FF2B5EF4-FFF2-40B4-BE49-F238E27FC236}">
              <a16:creationId xmlns:a16="http://schemas.microsoft.com/office/drawing/2014/main" id="{C8814294-8540-4287-9152-70112F424A2C}"/>
            </a:ext>
          </a:extLst>
        </xdr:cNvPr>
        <xdr:cNvSpPr txBox="1"/>
      </xdr:nvSpPr>
      <xdr:spPr>
        <a:xfrm>
          <a:off x="9163050" y="142873"/>
          <a:ext cx="7239000" cy="24060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2</xdr:col>
      <xdr:colOff>3910965</xdr:colOff>
      <xdr:row>7</xdr:row>
      <xdr:rowOff>152400</xdr:rowOff>
    </xdr:from>
    <xdr:to>
      <xdr:col>5</xdr:col>
      <xdr:colOff>257175</xdr:colOff>
      <xdr:row>10</xdr:row>
      <xdr:rowOff>11430</xdr:rowOff>
    </xdr:to>
    <xdr:cxnSp macro="">
      <xdr:nvCxnSpPr>
        <xdr:cNvPr id="3" name="直線矢印コネクタ 2">
          <a:extLst>
            <a:ext uri="{FF2B5EF4-FFF2-40B4-BE49-F238E27FC236}">
              <a16:creationId xmlns:a16="http://schemas.microsoft.com/office/drawing/2014/main" id="{44AB25A7-F9CC-44FB-B97B-CF393A8A5F31}"/>
            </a:ext>
          </a:extLst>
        </xdr:cNvPr>
        <xdr:cNvCxnSpPr/>
      </xdr:nvCxnSpPr>
      <xdr:spPr>
        <a:xfrm flipV="1">
          <a:off x="4930140" y="1285875"/>
          <a:ext cx="2070735" cy="50673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8</xdr:row>
      <xdr:rowOff>0</xdr:rowOff>
    </xdr:from>
    <xdr:to>
      <xdr:col>5</xdr:col>
      <xdr:colOff>28575</xdr:colOff>
      <xdr:row>30</xdr:row>
      <xdr:rowOff>19049</xdr:rowOff>
    </xdr:to>
    <xdr:sp macro="" textlink="">
      <xdr:nvSpPr>
        <xdr:cNvPr id="9" name="吹き出し: 右矢印 8">
          <a:extLst>
            <a:ext uri="{FF2B5EF4-FFF2-40B4-BE49-F238E27FC236}">
              <a16:creationId xmlns:a16="http://schemas.microsoft.com/office/drawing/2014/main" id="{4C75B14B-3E00-49DB-A452-6FE225DBDCCF}"/>
            </a:ext>
          </a:extLst>
        </xdr:cNvPr>
        <xdr:cNvSpPr/>
      </xdr:nvSpPr>
      <xdr:spPr>
        <a:xfrm>
          <a:off x="6057900" y="1371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5</xdr:col>
      <xdr:colOff>228600</xdr:colOff>
      <xdr:row>6</xdr:row>
      <xdr:rowOff>123825</xdr:rowOff>
    </xdr:from>
    <xdr:to>
      <xdr:col>15</xdr:col>
      <xdr:colOff>609600</xdr:colOff>
      <xdr:row>144</xdr:row>
      <xdr:rowOff>9527</xdr:rowOff>
    </xdr:to>
    <xdr:sp macro="" textlink="">
      <xdr:nvSpPr>
        <xdr:cNvPr id="13" name="テキスト ボックス 12">
          <a:extLst>
            <a:ext uri="{FF2B5EF4-FFF2-40B4-BE49-F238E27FC236}">
              <a16:creationId xmlns:a16="http://schemas.microsoft.com/office/drawing/2014/main" id="{7319A4A4-E840-48E0-8D2F-3F801D4AF3F9}"/>
            </a:ext>
          </a:extLst>
        </xdr:cNvPr>
        <xdr:cNvSpPr txBox="1"/>
      </xdr:nvSpPr>
      <xdr:spPr>
        <a:xfrm>
          <a:off x="6972300" y="1152525"/>
          <a:ext cx="7239000" cy="23888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4</xdr:col>
      <xdr:colOff>685799</xdr:colOff>
      <xdr:row>7</xdr:row>
      <xdr:rowOff>0</xdr:rowOff>
    </xdr:from>
    <xdr:to>
      <xdr:col>16</xdr:col>
      <xdr:colOff>295274</xdr:colOff>
      <xdr:row>36</xdr:row>
      <xdr:rowOff>9525</xdr:rowOff>
    </xdr:to>
    <xdr:sp macro="" textlink="">
      <xdr:nvSpPr>
        <xdr:cNvPr id="14" name="正方形/長方形 13">
          <a:extLst>
            <a:ext uri="{FF2B5EF4-FFF2-40B4-BE49-F238E27FC236}">
              <a16:creationId xmlns:a16="http://schemas.microsoft.com/office/drawing/2014/main" id="{E71CDEF7-0400-4A24-ACAF-BEA5BA63B893}"/>
            </a:ext>
          </a:extLst>
        </xdr:cNvPr>
        <xdr:cNvSpPr/>
      </xdr:nvSpPr>
      <xdr:spPr>
        <a:xfrm>
          <a:off x="6743699" y="1133475"/>
          <a:ext cx="7839075" cy="502920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16</xdr:col>
      <xdr:colOff>60501</xdr:colOff>
      <xdr:row>8</xdr:row>
      <xdr:rowOff>98363</xdr:rowOff>
    </xdr:to>
    <xdr:pic>
      <xdr:nvPicPr>
        <xdr:cNvPr id="7" name="図 6">
          <a:extLst>
            <a:ext uri="{FF2B5EF4-FFF2-40B4-BE49-F238E27FC236}">
              <a16:creationId xmlns:a16="http://schemas.microsoft.com/office/drawing/2014/main" id="{C35CA129-9344-65AD-F417-A7F14CC2646F}"/>
            </a:ext>
          </a:extLst>
        </xdr:cNvPr>
        <xdr:cNvPicPr>
          <a:picLocks noChangeAspect="1"/>
        </xdr:cNvPicPr>
      </xdr:nvPicPr>
      <xdr:blipFill>
        <a:blip xmlns:r="http://schemas.openxmlformats.org/officeDocument/2006/relationships" r:embed="rId1"/>
        <a:stretch>
          <a:fillRect/>
        </a:stretch>
      </xdr:blipFill>
      <xdr:spPr>
        <a:xfrm>
          <a:off x="6686550" y="647700"/>
          <a:ext cx="3493311" cy="7498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676275</xdr:colOff>
      <xdr:row>1</xdr:row>
      <xdr:rowOff>66675</xdr:rowOff>
    </xdr:from>
    <xdr:to>
      <xdr:col>16</xdr:col>
      <xdr:colOff>54786</xdr:colOff>
      <xdr:row>6</xdr:row>
      <xdr:rowOff>3113</xdr:rowOff>
    </xdr:to>
    <xdr:pic>
      <xdr:nvPicPr>
        <xdr:cNvPr id="3" name="図 2">
          <a:extLst>
            <a:ext uri="{FF2B5EF4-FFF2-40B4-BE49-F238E27FC236}">
              <a16:creationId xmlns:a16="http://schemas.microsoft.com/office/drawing/2014/main" id="{FA6F996B-55DB-F7FF-CED9-E465A2B6BD76}"/>
            </a:ext>
          </a:extLst>
        </xdr:cNvPr>
        <xdr:cNvPicPr>
          <a:picLocks noChangeAspect="1"/>
        </xdr:cNvPicPr>
      </xdr:nvPicPr>
      <xdr:blipFill>
        <a:blip xmlns:r="http://schemas.openxmlformats.org/officeDocument/2006/relationships" r:embed="rId1"/>
        <a:stretch>
          <a:fillRect/>
        </a:stretch>
      </xdr:blipFill>
      <xdr:spPr>
        <a:xfrm>
          <a:off x="6677025" y="228600"/>
          <a:ext cx="3489501" cy="746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11" name="図 10">
          <a:extLst>
            <a:ext uri="{FF2B5EF4-FFF2-40B4-BE49-F238E27FC236}">
              <a16:creationId xmlns:a16="http://schemas.microsoft.com/office/drawing/2014/main" id="{8968E4FE-C479-DB06-78FB-F3D34AA15EA7}"/>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15</xdr:col>
      <xdr:colOff>190501</xdr:colOff>
      <xdr:row>6</xdr:row>
      <xdr:rowOff>63500</xdr:rowOff>
    </xdr:to>
    <xdr:grpSp>
      <xdr:nvGrpSpPr>
        <xdr:cNvPr id="6" name="グループ化 5">
          <a:extLst>
            <a:ext uri="{FF2B5EF4-FFF2-40B4-BE49-F238E27FC236}">
              <a16:creationId xmlns:a16="http://schemas.microsoft.com/office/drawing/2014/main" id="{537F083D-D299-490F-8A01-739A140A9316}"/>
            </a:ext>
          </a:extLst>
        </xdr:cNvPr>
        <xdr:cNvGrpSpPr/>
      </xdr:nvGrpSpPr>
      <xdr:grpSpPr>
        <a:xfrm>
          <a:off x="7096125" y="952500"/>
          <a:ext cx="3619501" cy="768350"/>
          <a:chOff x="6943725" y="19050"/>
          <a:chExt cx="3495676" cy="819150"/>
        </a:xfrm>
      </xdr:grpSpPr>
      <xdr:sp macro="" textlink="">
        <xdr:nvSpPr>
          <xdr:cNvPr id="7" name="テキスト ボックス 6">
            <a:extLst>
              <a:ext uri="{FF2B5EF4-FFF2-40B4-BE49-F238E27FC236}">
                <a16:creationId xmlns:a16="http://schemas.microsoft.com/office/drawing/2014/main" id="{3E8FF854-426F-37DC-496D-458D50DE493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C7F28942-157A-7093-54FC-75A345469D26}"/>
              </a:ext>
            </a:extLst>
          </xdr:cNvPr>
          <xdr:cNvSpPr/>
        </xdr:nvSpPr>
        <xdr:spPr>
          <a:xfrm>
            <a:off x="7105650" y="85725"/>
            <a:ext cx="419100" cy="171450"/>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B72340B-3864-CDF4-C61C-C8FD312AEE1E}"/>
              </a:ext>
            </a:extLst>
          </xdr:cNvPr>
          <xdr:cNvSpPr/>
        </xdr:nvSpPr>
        <xdr:spPr>
          <a:xfrm>
            <a:off x="7105650" y="323850"/>
            <a:ext cx="419100" cy="1714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6" name="テキスト ボックス 5">
          <a:extLst>
            <a:ext uri="{FF2B5EF4-FFF2-40B4-BE49-F238E27FC236}">
              <a16:creationId xmlns:a16="http://schemas.microsoft.com/office/drawing/2014/main" id="{DBCE93D7-C850-40F4-8C86-233541C8C2D9}"/>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DFAD05E2-B9AD-4EE8-B010-D62175604ECB}"/>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4589153E-5372-4AA4-AC3F-37580510722E}"/>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15</xdr:col>
      <xdr:colOff>161466</xdr:colOff>
      <xdr:row>6</xdr:row>
      <xdr:rowOff>35498</xdr:rowOff>
    </xdr:to>
    <xdr:pic>
      <xdr:nvPicPr>
        <xdr:cNvPr id="11" name="図 10">
          <a:extLst>
            <a:ext uri="{FF2B5EF4-FFF2-40B4-BE49-F238E27FC236}">
              <a16:creationId xmlns:a16="http://schemas.microsoft.com/office/drawing/2014/main" id="{BED9C406-A9C6-1589-7FCD-FB6D1660B834}"/>
            </a:ext>
          </a:extLst>
        </xdr:cNvPr>
        <xdr:cNvPicPr>
          <a:picLocks noChangeAspect="1"/>
        </xdr:cNvPicPr>
      </xdr:nvPicPr>
      <xdr:blipFill>
        <a:blip xmlns:r="http://schemas.openxmlformats.org/officeDocument/2006/relationships" r:embed="rId1"/>
        <a:stretch>
          <a:fillRect/>
        </a:stretch>
      </xdr:blipFill>
      <xdr:spPr>
        <a:xfrm>
          <a:off x="7162800" y="914400"/>
          <a:ext cx="3493311" cy="7498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6" name="テキスト ボックス 5">
          <a:extLst>
            <a:ext uri="{FF2B5EF4-FFF2-40B4-BE49-F238E27FC236}">
              <a16:creationId xmlns:a16="http://schemas.microsoft.com/office/drawing/2014/main" id="{D089EB4D-FF2F-4EE1-B4C2-45DB3E93D6D8}"/>
            </a:ext>
          </a:extLst>
        </xdr:cNvPr>
        <xdr:cNvSpPr txBox="1"/>
      </xdr:nvSpPr>
      <xdr:spPr>
        <a:xfrm>
          <a:off x="4131945" y="374650"/>
          <a:ext cx="3922395"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721AD665-7D21-4B84-8420-699839F95A6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9F85330F-5B8F-4668-A466-EF95166D09F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2" name="テキスト ボックス 11">
          <a:extLst>
            <a:ext uri="{FF2B5EF4-FFF2-40B4-BE49-F238E27FC236}">
              <a16:creationId xmlns:a16="http://schemas.microsoft.com/office/drawing/2014/main" id="{926EDE0B-2403-4E98-80E4-8D3A85323317}"/>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712B8E7F-18FD-497C-8813-CDD32D6D9B2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E1FB8A28-AB70-4BD7-9962-8A5500F6BC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97A158D-A50F-432E-863C-8033F1D4B0D9}"/>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C4FCDC17-E8E5-474C-BACA-83FFC7967473}"/>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39E298BE-BD38-450C-B078-3614699181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6263C46-8B6E-4AB5-9D26-DBE46663CEA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6BB8E0FB-AE31-48B4-B637-29246AB650F7}"/>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0" name="テキスト ボックス 9">
          <a:extLst>
            <a:ext uri="{FF2B5EF4-FFF2-40B4-BE49-F238E27FC236}">
              <a16:creationId xmlns:a16="http://schemas.microsoft.com/office/drawing/2014/main" id="{77AF518F-2C61-4D73-9C93-251F42477B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4D4B1A5D-9517-40D7-BDBC-9EDDFB3F8454}"/>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5" name="正方形/長方形 14">
          <a:extLst>
            <a:ext uri="{FF2B5EF4-FFF2-40B4-BE49-F238E27FC236}">
              <a16:creationId xmlns:a16="http://schemas.microsoft.com/office/drawing/2014/main" id="{335BA7E5-C3E8-45BC-83A6-7C27A134B9D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64311</xdr:colOff>
      <xdr:row>5</xdr:row>
      <xdr:rowOff>102173</xdr:rowOff>
    </xdr:to>
    <xdr:pic>
      <xdr:nvPicPr>
        <xdr:cNvPr id="3" name="図 2">
          <a:extLst>
            <a:ext uri="{FF2B5EF4-FFF2-40B4-BE49-F238E27FC236}">
              <a16:creationId xmlns:a16="http://schemas.microsoft.com/office/drawing/2014/main" id="{AECD63D9-FB3A-A3C1-E453-E41F51A3AB87}"/>
            </a:ext>
          </a:extLst>
        </xdr:cNvPr>
        <xdr:cNvPicPr>
          <a:picLocks noChangeAspect="1"/>
        </xdr:cNvPicPr>
      </xdr:nvPicPr>
      <xdr:blipFill>
        <a:blip xmlns:r="http://schemas.openxmlformats.org/officeDocument/2006/relationships" r:embed="rId1"/>
        <a:stretch>
          <a:fillRect/>
        </a:stretch>
      </xdr:blipFill>
      <xdr:spPr>
        <a:xfrm>
          <a:off x="6667500" y="161925"/>
          <a:ext cx="3493311" cy="7498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35</xdr:col>
      <xdr:colOff>87630</xdr:colOff>
      <xdr:row>1</xdr:row>
      <xdr:rowOff>0</xdr:rowOff>
    </xdr:from>
    <xdr:to>
      <xdr:col>45</xdr:col>
      <xdr:colOff>91440</xdr:colOff>
      <xdr:row>3</xdr:row>
      <xdr:rowOff>190500</xdr:rowOff>
    </xdr:to>
    <xdr:sp macro="" textlink="">
      <xdr:nvSpPr>
        <xdr:cNvPr id="2" name="角丸四角形 1">
          <a:extLst>
            <a:ext uri="{FF2B5EF4-FFF2-40B4-BE49-F238E27FC236}">
              <a16:creationId xmlns:a16="http://schemas.microsoft.com/office/drawing/2014/main" id="{127A3495-1036-45F3-89E6-55668A362CA5}"/>
            </a:ext>
          </a:extLst>
        </xdr:cNvPr>
        <xdr:cNvSpPr/>
      </xdr:nvSpPr>
      <xdr:spPr>
        <a:xfrm>
          <a:off x="6421755" y="238125"/>
          <a:ext cx="1813560" cy="6667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9525</xdr:colOff>
          <xdr:row>45</xdr:row>
          <xdr:rowOff>0</xdr:rowOff>
        </xdr:from>
        <xdr:to>
          <xdr:col>11</xdr:col>
          <xdr:colOff>152400</xdr:colOff>
          <xdr:row>46</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9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45</xdr:row>
          <xdr:rowOff>0</xdr:rowOff>
        </xdr:from>
        <xdr:to>
          <xdr:col>14</xdr:col>
          <xdr:colOff>133350</xdr:colOff>
          <xdr:row>46</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9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0</xdr:rowOff>
        </xdr:from>
        <xdr:to>
          <xdr:col>11</xdr:col>
          <xdr:colOff>152400</xdr:colOff>
          <xdr:row>46</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9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45</xdr:row>
          <xdr:rowOff>0</xdr:rowOff>
        </xdr:from>
        <xdr:to>
          <xdr:col>14</xdr:col>
          <xdr:colOff>133350</xdr:colOff>
          <xdr:row>46</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9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60501</xdr:colOff>
      <xdr:row>4</xdr:row>
      <xdr:rowOff>60263</xdr:rowOff>
    </xdr:to>
    <xdr:pic>
      <xdr:nvPicPr>
        <xdr:cNvPr id="3" name="図 2">
          <a:extLst>
            <a:ext uri="{FF2B5EF4-FFF2-40B4-BE49-F238E27FC236}">
              <a16:creationId xmlns:a16="http://schemas.microsoft.com/office/drawing/2014/main" id="{08B63CF4-BB1B-63A0-FBA4-86C0047CD884}"/>
            </a:ext>
          </a:extLst>
        </xdr:cNvPr>
        <xdr:cNvPicPr>
          <a:picLocks noChangeAspect="1"/>
        </xdr:cNvPicPr>
      </xdr:nvPicPr>
      <xdr:blipFill>
        <a:blip xmlns:r="http://schemas.openxmlformats.org/officeDocument/2006/relationships" r:embed="rId1"/>
        <a:stretch>
          <a:fillRect/>
        </a:stretch>
      </xdr:blipFill>
      <xdr:spPr>
        <a:xfrm>
          <a:off x="7096125" y="228600"/>
          <a:ext cx="3493311" cy="749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57072</xdr:colOff>
      <xdr:row>5</xdr:row>
      <xdr:rowOff>114366</xdr:rowOff>
    </xdr:to>
    <xdr:pic>
      <xdr:nvPicPr>
        <xdr:cNvPr id="12" name="図 11">
          <a:extLst>
            <a:ext uri="{FF2B5EF4-FFF2-40B4-BE49-F238E27FC236}">
              <a16:creationId xmlns:a16="http://schemas.microsoft.com/office/drawing/2014/main" id="{3E5C7AC3-7C5E-7540-84DB-D60D516E64B8}"/>
            </a:ext>
          </a:extLst>
        </xdr:cNvPr>
        <xdr:cNvPicPr>
          <a:picLocks noChangeAspect="1"/>
        </xdr:cNvPicPr>
      </xdr:nvPicPr>
      <xdr:blipFill>
        <a:blip xmlns:r="http://schemas.openxmlformats.org/officeDocument/2006/relationships" r:embed="rId1"/>
        <a:stretch>
          <a:fillRect/>
        </a:stretch>
      </xdr:blipFill>
      <xdr:spPr>
        <a:xfrm>
          <a:off x="6629400" y="161925"/>
          <a:ext cx="3499407" cy="7620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2" name="テキスト ボックス 1">
          <a:extLst>
            <a:ext uri="{FF2B5EF4-FFF2-40B4-BE49-F238E27FC236}">
              <a16:creationId xmlns:a16="http://schemas.microsoft.com/office/drawing/2014/main" id="{346733E6-DB3D-411F-AD52-226A34744A4B}"/>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4" name="正方形/長方形 3">
          <a:extLst>
            <a:ext uri="{FF2B5EF4-FFF2-40B4-BE49-F238E27FC236}">
              <a16:creationId xmlns:a16="http://schemas.microsoft.com/office/drawing/2014/main" id="{66D44E11-B61B-4380-8D00-363825454733}"/>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5" name="正方形/長方形 4">
          <a:extLst>
            <a:ext uri="{FF2B5EF4-FFF2-40B4-BE49-F238E27FC236}">
              <a16:creationId xmlns:a16="http://schemas.microsoft.com/office/drawing/2014/main" id="{E4FF29C3-B953-488F-87D5-CDD7F9168907}"/>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172896</xdr:colOff>
      <xdr:row>4</xdr:row>
      <xdr:rowOff>60263</xdr:rowOff>
    </xdr:to>
    <xdr:pic>
      <xdr:nvPicPr>
        <xdr:cNvPr id="3" name="図 2">
          <a:extLst>
            <a:ext uri="{FF2B5EF4-FFF2-40B4-BE49-F238E27FC236}">
              <a16:creationId xmlns:a16="http://schemas.microsoft.com/office/drawing/2014/main" id="{5A69ABF9-000F-7BEA-4F90-A0FEDF66CD04}"/>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10" name="テキスト ボックス 9">
          <a:extLst>
            <a:ext uri="{FF2B5EF4-FFF2-40B4-BE49-F238E27FC236}">
              <a16:creationId xmlns:a16="http://schemas.microsoft.com/office/drawing/2014/main" id="{0D51DEA3-0278-40D8-A5C6-A4A48AD85A3F}"/>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89692AEF-BAD6-490C-90B8-9F46FEC24D8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2" name="正方形/長方形 11">
          <a:extLst>
            <a:ext uri="{FF2B5EF4-FFF2-40B4-BE49-F238E27FC236}">
              <a16:creationId xmlns:a16="http://schemas.microsoft.com/office/drawing/2014/main" id="{FE08FCA2-F66F-402B-81EA-8D5D4A356A8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4367726-061C-472B-9BB2-26FDC1A3319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4BA256F1-480C-44E5-BDF0-D662CD8CAE2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ECA473CA-FE4E-424E-8C35-307ACF9D464C}"/>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1D1B1A5-9617-43C7-A7E8-5AC5522A65E0}"/>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DB413724-2A1E-45F8-ACE9-74F6F4B6B9BA}"/>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7" name="テキスト ボックス 6">
          <a:extLst>
            <a:ext uri="{FF2B5EF4-FFF2-40B4-BE49-F238E27FC236}">
              <a16:creationId xmlns:a16="http://schemas.microsoft.com/office/drawing/2014/main" id="{A44CEF02-FB9A-47ED-B4BB-13EEA4EACEC7}"/>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8" name="正方形/長方形 7">
          <a:extLst>
            <a:ext uri="{FF2B5EF4-FFF2-40B4-BE49-F238E27FC236}">
              <a16:creationId xmlns:a16="http://schemas.microsoft.com/office/drawing/2014/main" id="{709B5E53-8353-42E4-904C-74A47651E71E}"/>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B11F7675-0678-4414-9D8C-3EC8659014B8}"/>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2CEAE98D-8B77-4B88-952D-8F5AF61D43A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13C926D0-132E-456A-B4C8-88EF9B60C0A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5" name="テキスト ボックス 14">
          <a:extLst>
            <a:ext uri="{FF2B5EF4-FFF2-40B4-BE49-F238E27FC236}">
              <a16:creationId xmlns:a16="http://schemas.microsoft.com/office/drawing/2014/main" id="{14D3928B-9608-48E2-BB25-BD4CE380C609}"/>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27E84267-E1E1-4CB1-918F-BCFD0457EB4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6E2D6958-444F-41AE-B56F-8A62C777DC4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8" name="テキスト ボックス 17">
          <a:extLst>
            <a:ext uri="{FF2B5EF4-FFF2-40B4-BE49-F238E27FC236}">
              <a16:creationId xmlns:a16="http://schemas.microsoft.com/office/drawing/2014/main" id="{98BD0277-F6E1-4E07-AD91-0EE5BEE37C86}"/>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EDCD666F-206E-4A8B-8F47-E39DC2989E6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486C9249-9CA5-4B5C-830C-2DFBC6E514C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1E9F317D-AAC1-4EC1-8CBC-0540078FED84}"/>
            </a:ext>
          </a:extLst>
        </xdr:cNvPr>
        <xdr:cNvGrpSpPr/>
      </xdr:nvGrpSpPr>
      <xdr:grpSpPr>
        <a:xfrm>
          <a:off x="6200775" y="352425"/>
          <a:ext cx="3495676" cy="819150"/>
          <a:chOff x="6943725" y="19050"/>
          <a:chExt cx="3495676" cy="819150"/>
        </a:xfrm>
      </xdr:grpSpPr>
      <xdr:sp macro="" textlink="">
        <xdr:nvSpPr>
          <xdr:cNvPr id="3" name="テキスト ボックス 2">
            <a:extLst>
              <a:ext uri="{FF2B5EF4-FFF2-40B4-BE49-F238E27FC236}">
                <a16:creationId xmlns:a16="http://schemas.microsoft.com/office/drawing/2014/main" id="{B92C6319-1444-99CF-5120-52A445596CA4}"/>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290B192D-4717-7E47-1270-0C1DA502728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EC126B4-3584-3D0D-09D3-761D53FB4F4E}"/>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18</xdr:col>
      <xdr:colOff>662940</xdr:colOff>
      <xdr:row>19</xdr:row>
      <xdr:rowOff>59055</xdr:rowOff>
    </xdr:to>
    <xdr:pic>
      <xdr:nvPicPr>
        <xdr:cNvPr id="8" name="図 7">
          <a:extLst>
            <a:ext uri="{FF2B5EF4-FFF2-40B4-BE49-F238E27FC236}">
              <a16:creationId xmlns:a16="http://schemas.microsoft.com/office/drawing/2014/main" id="{3FF75340-E1B0-478C-8A50-EE5BE9326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1390650"/>
          <a:ext cx="5467350" cy="2924175"/>
        </a:xfrm>
        <a:prstGeom prst="rect">
          <a:avLst/>
        </a:prstGeom>
        <a:solidFill>
          <a:schemeClr val="bg1"/>
        </a:solidFill>
      </xdr:spPr>
    </xdr:pic>
    <xdr:clientData/>
  </xdr:twoCellAnchor>
  <xdr:twoCellAnchor editAs="oneCell">
    <xdr:from>
      <xdr:col>11</xdr:col>
      <xdr:colOff>0</xdr:colOff>
      <xdr:row>18</xdr:row>
      <xdr:rowOff>0</xdr:rowOff>
    </xdr:from>
    <xdr:to>
      <xdr:col>20</xdr:col>
      <xdr:colOff>57150</xdr:colOff>
      <xdr:row>41</xdr:row>
      <xdr:rowOff>149225</xdr:rowOff>
    </xdr:to>
    <xdr:pic>
      <xdr:nvPicPr>
        <xdr:cNvPr id="9" name="図 8">
          <a:extLst>
            <a:ext uri="{FF2B5EF4-FFF2-40B4-BE49-F238E27FC236}">
              <a16:creationId xmlns:a16="http://schemas.microsoft.com/office/drawing/2014/main" id="{5CFCF880-54C9-4098-A1A6-F37C18CA4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0" y="4286250"/>
          <a:ext cx="6219825" cy="5426075"/>
        </a:xfrm>
        <a:prstGeom prst="rect">
          <a:avLst/>
        </a:prstGeom>
        <a:solidFill>
          <a:schemeClr val="bg1"/>
        </a:solidFill>
      </xdr:spPr>
    </xdr:pic>
    <xdr:clientData/>
  </xdr:twoCellAnchor>
  <xdr:twoCellAnchor editAs="oneCell">
    <xdr:from>
      <xdr:col>11</xdr:col>
      <xdr:colOff>0</xdr:colOff>
      <xdr:row>1</xdr:row>
      <xdr:rowOff>0</xdr:rowOff>
    </xdr:from>
    <xdr:to>
      <xdr:col>16</xdr:col>
      <xdr:colOff>60501</xdr:colOff>
      <xdr:row>5</xdr:row>
      <xdr:rowOff>60263</xdr:rowOff>
    </xdr:to>
    <xdr:pic>
      <xdr:nvPicPr>
        <xdr:cNvPr id="14" name="図 13">
          <a:extLst>
            <a:ext uri="{FF2B5EF4-FFF2-40B4-BE49-F238E27FC236}">
              <a16:creationId xmlns:a16="http://schemas.microsoft.com/office/drawing/2014/main" id="{C5E306A8-B982-1F45-1EFD-6209E6B5E57A}"/>
            </a:ext>
          </a:extLst>
        </xdr:cNvPr>
        <xdr:cNvPicPr>
          <a:picLocks noChangeAspect="1"/>
        </xdr:cNvPicPr>
      </xdr:nvPicPr>
      <xdr:blipFill>
        <a:blip xmlns:r="http://schemas.openxmlformats.org/officeDocument/2006/relationships" r:embed="rId3"/>
        <a:stretch>
          <a:fillRect/>
        </a:stretch>
      </xdr:blipFill>
      <xdr:spPr>
        <a:xfrm>
          <a:off x="6667500" y="161925"/>
          <a:ext cx="3493311" cy="749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3" name="図 2">
          <a:extLst>
            <a:ext uri="{FF2B5EF4-FFF2-40B4-BE49-F238E27FC236}">
              <a16:creationId xmlns:a16="http://schemas.microsoft.com/office/drawing/2014/main" id="{B98C2293-6CE1-A3D2-505D-080671B55A7C}"/>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5" name="テキスト ボックス 4">
          <a:extLst>
            <a:ext uri="{FF2B5EF4-FFF2-40B4-BE49-F238E27FC236}">
              <a16:creationId xmlns:a16="http://schemas.microsoft.com/office/drawing/2014/main" id="{C3FA5A41-822B-4DDF-826C-32586A0BB673}"/>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6" name="正方形/長方形 5">
          <a:extLst>
            <a:ext uri="{FF2B5EF4-FFF2-40B4-BE49-F238E27FC236}">
              <a16:creationId xmlns:a16="http://schemas.microsoft.com/office/drawing/2014/main" id="{D011BBDA-BDBE-4FAF-A0D1-C16D59599916}"/>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7" name="正方形/長方形 6">
          <a:extLst>
            <a:ext uri="{FF2B5EF4-FFF2-40B4-BE49-F238E27FC236}">
              <a16:creationId xmlns:a16="http://schemas.microsoft.com/office/drawing/2014/main" id="{32354A5F-FD7E-4314-8B3D-1490912AB89B}"/>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163371</xdr:colOff>
      <xdr:row>4</xdr:row>
      <xdr:rowOff>56453</xdr:rowOff>
    </xdr:to>
    <xdr:pic>
      <xdr:nvPicPr>
        <xdr:cNvPr id="3" name="図 2">
          <a:extLst>
            <a:ext uri="{FF2B5EF4-FFF2-40B4-BE49-F238E27FC236}">
              <a16:creationId xmlns:a16="http://schemas.microsoft.com/office/drawing/2014/main" id="{47E7E2B1-3C75-4C53-9EE0-A10513078DB1}"/>
            </a:ext>
          </a:extLst>
        </xdr:cNvPr>
        <xdr:cNvPicPr>
          <a:picLocks noChangeAspect="1"/>
        </xdr:cNvPicPr>
      </xdr:nvPicPr>
      <xdr:blipFill>
        <a:blip xmlns:r="http://schemas.openxmlformats.org/officeDocument/2006/relationships" r:embed="rId1"/>
        <a:stretch>
          <a:fillRect/>
        </a:stretch>
      </xdr:blipFill>
      <xdr:spPr>
        <a:xfrm>
          <a:off x="7162800" y="228600"/>
          <a:ext cx="3493311" cy="7498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8C7D5088-A91C-4EB8-AAEE-912AEF9B1FD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32EE6BBC-954B-464E-A782-DBC09287BAB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5" name="テキスト ボックス 14">
          <a:extLst>
            <a:ext uri="{FF2B5EF4-FFF2-40B4-BE49-F238E27FC236}">
              <a16:creationId xmlns:a16="http://schemas.microsoft.com/office/drawing/2014/main" id="{228C4375-5743-4938-A93A-0558760448E1}"/>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07BF8A04-94AF-4974-B80C-23FF405BD0E6}"/>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3097FC30-0F1F-4960-892C-A5EF65F2C8FC}"/>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8" name="テキスト ボックス 17">
          <a:extLst>
            <a:ext uri="{FF2B5EF4-FFF2-40B4-BE49-F238E27FC236}">
              <a16:creationId xmlns:a16="http://schemas.microsoft.com/office/drawing/2014/main" id="{B3492299-D0CD-4EC1-B8A5-5F23BFBA02F2}"/>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5D31B3B7-2FA4-4475-9AEC-0B768887331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CFEED073-3457-47C2-A53F-FFBB638A43DB}"/>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75F17E89-41CE-4C7E-BBB0-F73ADFA6104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D3D471BE-68A3-4D27-B9F3-FFC9FCA6D9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9FB999B8-F1F2-4D21-A7ED-1CAD89B369F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44FA3F5B-96E3-4084-9428-95433BC7603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7FE12687-0E08-4389-8648-EBDC59717DE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9" name="テキスト ボックス 8">
          <a:extLst>
            <a:ext uri="{FF2B5EF4-FFF2-40B4-BE49-F238E27FC236}">
              <a16:creationId xmlns:a16="http://schemas.microsoft.com/office/drawing/2014/main" id="{1D175A23-F632-45FF-819F-8E19618F4FD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0" name="正方形/長方形 9">
          <a:extLst>
            <a:ext uri="{FF2B5EF4-FFF2-40B4-BE49-F238E27FC236}">
              <a16:creationId xmlns:a16="http://schemas.microsoft.com/office/drawing/2014/main" id="{E4EEDDA9-CAD1-45C5-987C-96F9995CEED1}"/>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1" name="正方形/長方形 10">
          <a:extLst>
            <a:ext uri="{FF2B5EF4-FFF2-40B4-BE49-F238E27FC236}">
              <a16:creationId xmlns:a16="http://schemas.microsoft.com/office/drawing/2014/main" id="{453F20AD-0160-45FC-8D43-9F7FB469243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16</xdr:col>
      <xdr:colOff>56691</xdr:colOff>
      <xdr:row>5</xdr:row>
      <xdr:rowOff>94553</xdr:rowOff>
    </xdr:to>
    <xdr:pic>
      <xdr:nvPicPr>
        <xdr:cNvPr id="3" name="図 2">
          <a:extLst>
            <a:ext uri="{FF2B5EF4-FFF2-40B4-BE49-F238E27FC236}">
              <a16:creationId xmlns:a16="http://schemas.microsoft.com/office/drawing/2014/main" id="{4C1AB87F-4367-49BA-2E12-A0BA1A632545}"/>
            </a:ext>
          </a:extLst>
        </xdr:cNvPr>
        <xdr:cNvPicPr>
          <a:picLocks noChangeAspect="1"/>
        </xdr:cNvPicPr>
      </xdr:nvPicPr>
      <xdr:blipFill>
        <a:blip xmlns:r="http://schemas.openxmlformats.org/officeDocument/2006/relationships" r:embed="rId1"/>
        <a:stretch>
          <a:fillRect/>
        </a:stretch>
      </xdr:blipFill>
      <xdr:spPr>
        <a:xfrm>
          <a:off x="6677025" y="161925"/>
          <a:ext cx="3493311" cy="7498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56691</xdr:colOff>
      <xdr:row>5</xdr:row>
      <xdr:rowOff>94553</xdr:rowOff>
    </xdr:to>
    <xdr:pic>
      <xdr:nvPicPr>
        <xdr:cNvPr id="3" name="図 2">
          <a:extLst>
            <a:ext uri="{FF2B5EF4-FFF2-40B4-BE49-F238E27FC236}">
              <a16:creationId xmlns:a16="http://schemas.microsoft.com/office/drawing/2014/main" id="{6D7152FA-F6EE-41CC-274B-4FC4EA784088}"/>
            </a:ext>
          </a:extLst>
        </xdr:cNvPr>
        <xdr:cNvPicPr>
          <a:picLocks noChangeAspect="1"/>
        </xdr:cNvPicPr>
      </xdr:nvPicPr>
      <xdr:blipFill>
        <a:blip xmlns:r="http://schemas.openxmlformats.org/officeDocument/2006/relationships" r:embed="rId1"/>
        <a:stretch>
          <a:fillRect/>
        </a:stretch>
      </xdr:blipFill>
      <xdr:spPr>
        <a:xfrm>
          <a:off x="6686550" y="171450"/>
          <a:ext cx="3493311" cy="749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FE00$\03&#29987;&#26989;&#12402;&#12392;&#12389;&#12367;&#12426;&#25512;&#36914;&#23460;\21_&#22888;&#23398;&#37329;(&#33509;&#24180;&#23652;&#31561;&#30906;&#20445;&#12539;&#23450;&#30528;&#25903;&#25588;&#20107;&#26989;)\&#9733;&#20196;&#21644;&#65303;&#24180;&#24230;\02_&#35201;&#32177;&#31574;&#23450;\02-1%20&#12503;&#12521;&#12470;&#8594;&#20107;&#26989;&#32773;&#35201;&#38936;&#65288;&#22888;&#23398;&#37329;&#65289;\01%20&#12308;&#27096;&#24335;&#12309;&#20107;&#26989;&#35336;&#30011;&#35469;&#23450;&#30003;&#35531;&#65288;&#22888;&#23398;&#37329;&#65289;\(&#22888;&#23398;&#37329;&#36820;&#36996;&#25903;&#25588;)&#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交付申請"/>
      <sheetName val="様式１（交付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2)"/>
      <sheetName val="交付決定通知書"/>
      <sheetName val="❷申請の変更"/>
      <sheetName val="様式３（変更承認申請書）"/>
      <sheetName val="様式３別紙１（事業計画書（変更））"/>
      <sheetName val="事業計画変更認定通知"/>
      <sheetName val="❸事業廃止"/>
      <sheetName val="様式４（廃止承認申請書）"/>
      <sheetName val="❹支払い申請"/>
      <sheetName val="様式５（支払い請求書）"/>
      <sheetName val="❺実績報告"/>
      <sheetName val="様式6（実績報告書）"/>
      <sheetName val="様式6別紙１（実績報告書）"/>
      <sheetName val="額の確定"/>
      <sheetName val="Sheet1"/>
      <sheetName val="リスト"/>
    </sheetNames>
    <sheetDataSet>
      <sheetData sheetId="0" refreshError="1"/>
      <sheetData sheetId="1" refreshError="1"/>
      <sheetData sheetId="2" refreshError="1"/>
      <sheetData sheetId="3">
        <row r="4">
          <cell r="G4" t="str">
            <v>年月日</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B7" t="str">
            <v>補助事業者に関する事項を入力してください。</v>
          </cell>
        </row>
        <row r="8">
          <cell r="B8" t="str">
            <v>本事業の対象となる中小企業者ではありません。</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前チェックシート"/>
      <sheetName val="データシート"/>
      <sheetName val="➊事業計画認定"/>
      <sheetName val="様式１（事業計画認定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sheetName val="❷事業計画変更"/>
      <sheetName val="様式３（変更承認申請書）"/>
      <sheetName val="様式３別紙１（事業計画書（変更））"/>
      <sheetName val="事業計画変更認定通知"/>
      <sheetName val="❸事業廃止"/>
      <sheetName val="様式４（廃止承認申請書）"/>
      <sheetName val="❹交付申請（兼）概算払"/>
      <sheetName val="様式５（交付申請書）"/>
      <sheetName val="様式５別紙１（交付申請書（当初）） "/>
      <sheetName val="様式５別紙２（請求書）"/>
      <sheetName val="交付決定通知"/>
      <sheetName val="❺実績報告"/>
      <sheetName val="様式6（実績報告書）"/>
      <sheetName val="様式6別紙１（実績報告書）"/>
      <sheetName val="様式6別紙2(支出確約書）"/>
      <sheetName val="額の確定"/>
      <sheetName val="Sheet1"/>
      <sheetName val="リスト"/>
    </sheetNames>
    <sheetDataSet>
      <sheetData sheetId="0"/>
      <sheetData sheetId="1"/>
      <sheetData sheetId="2"/>
      <sheetData sheetId="3">
        <row r="30">
          <cell r="D30" t="str">
            <v/>
          </cell>
        </row>
      </sheetData>
      <sheetData sheetId="4"/>
      <sheetData sheetId="5"/>
      <sheetData sheetId="6"/>
      <sheetData sheetId="7"/>
      <sheetData sheetId="8"/>
      <sheetData sheetId="9"/>
      <sheetData sheetId="10"/>
      <sheetData sheetId="11">
        <row r="8">
          <cell r="G8">
            <v>0</v>
          </cell>
        </row>
      </sheetData>
      <sheetData sheetId="12"/>
      <sheetData sheetId="13"/>
      <sheetData sheetId="14"/>
      <sheetData sheetId="15"/>
      <sheetData sheetId="16"/>
      <sheetData sheetId="17"/>
      <sheetData sheetId="18">
        <row r="61">
          <cell r="AJ61">
            <v>0</v>
          </cell>
        </row>
      </sheetData>
      <sheetData sheetId="19">
        <row r="28">
          <cell r="D28" t="str">
            <v/>
          </cell>
        </row>
      </sheetData>
      <sheetData sheetId="20"/>
      <sheetData sheetId="21"/>
      <sheetData sheetId="22">
        <row r="4">
          <cell r="G4" t="str">
            <v>年月日</v>
          </cell>
        </row>
      </sheetData>
      <sheetData sheetId="23">
        <row r="61">
          <cell r="AJ61">
            <v>0</v>
          </cell>
        </row>
      </sheetData>
      <sheetData sheetId="24"/>
      <sheetData sheetId="25"/>
      <sheetData sheetId="26"/>
      <sheetData sheetId="2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BF18-AD85-401D-A3C6-32866DD66DDD}">
  <sheetPr>
    <tabColor rgb="FFFF0000"/>
  </sheetPr>
  <dimension ref="A1:C34"/>
  <sheetViews>
    <sheetView workbookViewId="0">
      <selection activeCell="C37" sqref="C37"/>
    </sheetView>
    <sheetView topLeftCell="A7" workbookViewId="1">
      <selection sqref="A1:C1"/>
    </sheetView>
  </sheetViews>
  <sheetFormatPr defaultColWidth="9" defaultRowHeight="13.5"/>
  <cols>
    <col min="1" max="1" width="4.125" style="35" customWidth="1"/>
    <col min="2" max="2" width="9.25" style="35" customWidth="1"/>
    <col min="3" max="3" width="62.875" style="50" customWidth="1"/>
    <col min="4" max="4" width="3.25" style="35" customWidth="1"/>
    <col min="5" max="16384" width="9" style="35"/>
  </cols>
  <sheetData>
    <row r="1" spans="1:3">
      <c r="A1" s="193" t="s">
        <v>99</v>
      </c>
      <c r="B1" s="193"/>
      <c r="C1" s="193"/>
    </row>
    <row r="2" spans="1:3">
      <c r="A2" s="40"/>
      <c r="B2" s="40"/>
      <c r="C2" s="40"/>
    </row>
    <row r="3" spans="1:3">
      <c r="A3" s="40"/>
      <c r="B3" s="40"/>
      <c r="C3" s="56"/>
    </row>
    <row r="4" spans="1:3">
      <c r="A4" s="40"/>
      <c r="B4" s="40"/>
      <c r="C4" s="56"/>
    </row>
    <row r="5" spans="1:3">
      <c r="A5" s="40"/>
      <c r="B5" s="40"/>
      <c r="C5" s="40"/>
    </row>
    <row r="6" spans="1:3">
      <c r="A6" s="40"/>
      <c r="B6" s="40"/>
      <c r="C6" s="57" t="s">
        <v>100</v>
      </c>
    </row>
    <row r="8" spans="1:3">
      <c r="A8" s="35" t="s">
        <v>101</v>
      </c>
    </row>
    <row r="9" spans="1:3">
      <c r="B9" s="40" t="s">
        <v>102</v>
      </c>
    </row>
    <row r="10" spans="1:3" ht="27">
      <c r="A10" s="58">
        <v>1</v>
      </c>
      <c r="B10" s="59"/>
      <c r="C10" s="60" t="s">
        <v>126</v>
      </c>
    </row>
    <row r="11" spans="1:3">
      <c r="A11" s="58">
        <v>2</v>
      </c>
      <c r="B11" s="59"/>
      <c r="C11" s="60" t="s">
        <v>103</v>
      </c>
    </row>
    <row r="12" spans="1:3">
      <c r="A12" s="58">
        <v>3</v>
      </c>
      <c r="B12" s="59"/>
      <c r="C12" s="60" t="s">
        <v>104</v>
      </c>
    </row>
    <row r="13" spans="1:3">
      <c r="A13" s="58">
        <v>4</v>
      </c>
      <c r="B13" s="59"/>
      <c r="C13" s="60" t="s">
        <v>105</v>
      </c>
    </row>
    <row r="14" spans="1:3">
      <c r="A14" s="58">
        <v>5</v>
      </c>
      <c r="B14" s="59"/>
      <c r="C14" s="60" t="s">
        <v>106</v>
      </c>
    </row>
    <row r="15" spans="1:3">
      <c r="A15" s="58">
        <v>6</v>
      </c>
      <c r="B15" s="59"/>
      <c r="C15" s="60" t="s">
        <v>127</v>
      </c>
    </row>
    <row r="16" spans="1:3">
      <c r="A16" s="58">
        <v>7</v>
      </c>
      <c r="B16" s="59"/>
      <c r="C16" s="60" t="s">
        <v>128</v>
      </c>
    </row>
    <row r="17" spans="1:3">
      <c r="A17" s="58">
        <v>8</v>
      </c>
      <c r="B17" s="59"/>
      <c r="C17" s="60"/>
    </row>
    <row r="18" spans="1:3">
      <c r="A18" s="58">
        <v>9</v>
      </c>
      <c r="B18" s="59"/>
      <c r="C18" s="60"/>
    </row>
    <row r="20" spans="1:3">
      <c r="A20" s="35" t="s">
        <v>107</v>
      </c>
    </row>
    <row r="21" spans="1:3">
      <c r="B21" s="40" t="s">
        <v>102</v>
      </c>
    </row>
    <row r="22" spans="1:3">
      <c r="A22" s="61">
        <v>1</v>
      </c>
      <c r="B22" s="55"/>
      <c r="C22" s="62" t="s">
        <v>129</v>
      </c>
    </row>
    <row r="23" spans="1:3">
      <c r="A23" s="61">
        <v>2</v>
      </c>
      <c r="B23" s="55"/>
      <c r="C23" s="62" t="s">
        <v>104</v>
      </c>
    </row>
    <row r="25" spans="1:3">
      <c r="A25" s="35" t="s">
        <v>108</v>
      </c>
    </row>
    <row r="26" spans="1:3">
      <c r="B26" s="40" t="s">
        <v>102</v>
      </c>
    </row>
    <row r="27" spans="1:3">
      <c r="A27" s="63">
        <v>1</v>
      </c>
      <c r="B27" s="64"/>
      <c r="C27" s="65" t="s">
        <v>130</v>
      </c>
    </row>
    <row r="29" spans="1:3">
      <c r="A29" s="35" t="s">
        <v>109</v>
      </c>
    </row>
    <row r="30" spans="1:3">
      <c r="B30" s="40" t="s">
        <v>102</v>
      </c>
    </row>
    <row r="31" spans="1:3">
      <c r="A31" s="66">
        <v>1</v>
      </c>
      <c r="B31" s="67"/>
      <c r="C31" s="68" t="s">
        <v>117</v>
      </c>
    </row>
    <row r="32" spans="1:3">
      <c r="A32" s="66">
        <v>2</v>
      </c>
      <c r="B32" s="67"/>
      <c r="C32" s="68" t="s">
        <v>118</v>
      </c>
    </row>
    <row r="33" spans="1:3">
      <c r="A33" s="66">
        <v>3</v>
      </c>
      <c r="B33" s="67"/>
      <c r="C33" s="68" t="s">
        <v>119</v>
      </c>
    </row>
    <row r="34" spans="1:3" ht="27">
      <c r="A34" s="66">
        <v>4</v>
      </c>
      <c r="B34" s="66"/>
      <c r="C34" s="68" t="s">
        <v>120</v>
      </c>
    </row>
  </sheetData>
  <mergeCells count="1">
    <mergeCell ref="A1:C1"/>
  </mergeCells>
  <phoneticPr fontId="2"/>
  <dataValidations count="2">
    <dataValidation type="list" showInputMessage="1" showErrorMessage="1" sqref="B10:B13 B22:B23 B27 B31:B33" xr:uid="{88ABE4B4-38FF-41EB-9D32-B0955991DBF0}">
      <formula1>"○"</formula1>
    </dataValidation>
    <dataValidation type="list" showInputMessage="1" showErrorMessage="1" sqref="B14:B18" xr:uid="{FDDEB301-2E11-434C-8E99-D99553A7507C}">
      <formula1>"○,不要"</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062F-7064-4CEA-AAA8-D6C4CFEE6A69}">
  <sheetPr>
    <tabColor theme="9" tint="0.79998168889431442"/>
  </sheetPr>
  <dimension ref="A1:H41"/>
  <sheetViews>
    <sheetView workbookViewId="0">
      <selection activeCell="A16" sqref="A16:H19"/>
    </sheetView>
    <sheetView workbookViewId="1"/>
  </sheetViews>
  <sheetFormatPr defaultColWidth="9" defaultRowHeight="13.5"/>
  <cols>
    <col min="1" max="7" width="9" style="35"/>
    <col min="8" max="8" width="15.75" style="35" customWidth="1"/>
    <col min="9" max="16384" width="9" style="35"/>
  </cols>
  <sheetData>
    <row r="1" spans="1:8" ht="13.5" customHeight="1">
      <c r="A1" s="35" t="s">
        <v>89</v>
      </c>
    </row>
    <row r="6" spans="1:8" ht="13.5" customHeight="1">
      <c r="A6" s="286" t="s">
        <v>90</v>
      </c>
      <c r="B6" s="193"/>
      <c r="C6" s="193"/>
      <c r="D6" s="193"/>
      <c r="E6" s="193"/>
      <c r="F6" s="193"/>
      <c r="G6" s="193"/>
      <c r="H6" s="193"/>
    </row>
    <row r="10" spans="1:8" ht="13.5" customHeight="1">
      <c r="A10" s="296" t="s">
        <v>113</v>
      </c>
      <c r="B10" s="296"/>
      <c r="C10" s="296"/>
      <c r="D10" s="296"/>
      <c r="E10" s="296"/>
      <c r="F10" s="296"/>
      <c r="G10" s="296"/>
      <c r="H10" s="296"/>
    </row>
    <row r="11" spans="1:8" ht="13.5" customHeight="1">
      <c r="A11" s="296"/>
      <c r="B11" s="296"/>
      <c r="C11" s="296"/>
      <c r="D11" s="296"/>
      <c r="E11" s="296"/>
      <c r="F11" s="296"/>
      <c r="G11" s="296"/>
      <c r="H11" s="296"/>
    </row>
    <row r="12" spans="1:8" ht="13.5" customHeight="1">
      <c r="A12" s="296"/>
      <c r="B12" s="296"/>
      <c r="C12" s="296"/>
      <c r="D12" s="296"/>
      <c r="E12" s="296"/>
      <c r="F12" s="296"/>
      <c r="G12" s="296"/>
      <c r="H12" s="296"/>
    </row>
    <row r="13" spans="1:8" ht="13.5" customHeight="1">
      <c r="A13" s="51"/>
      <c r="B13" s="51"/>
      <c r="C13" s="51"/>
      <c r="D13" s="51"/>
      <c r="E13" s="51"/>
      <c r="F13" s="51"/>
      <c r="G13" s="51"/>
      <c r="H13" s="51"/>
    </row>
    <row r="14" spans="1:8" ht="13.5" customHeight="1">
      <c r="A14" s="51"/>
      <c r="B14" s="51"/>
      <c r="C14" s="51"/>
      <c r="D14" s="51"/>
      <c r="E14" s="51"/>
      <c r="F14" s="51"/>
      <c r="G14" s="51"/>
      <c r="H14" s="51"/>
    </row>
    <row r="15" spans="1:8">
      <c r="A15" s="35" t="s">
        <v>151</v>
      </c>
    </row>
    <row r="16" spans="1:8" ht="18.600000000000001" customHeight="1">
      <c r="A16" s="287"/>
      <c r="B16" s="288"/>
      <c r="C16" s="288"/>
      <c r="D16" s="288"/>
      <c r="E16" s="288"/>
      <c r="F16" s="288"/>
      <c r="G16" s="288"/>
      <c r="H16" s="289"/>
    </row>
    <row r="17" spans="1:8" ht="13.5" customHeight="1">
      <c r="A17" s="290"/>
      <c r="B17" s="291"/>
      <c r="C17" s="291"/>
      <c r="D17" s="291"/>
      <c r="E17" s="291"/>
      <c r="F17" s="291"/>
      <c r="G17" s="291"/>
      <c r="H17" s="292"/>
    </row>
    <row r="18" spans="1:8" ht="13.5" customHeight="1">
      <c r="A18" s="290"/>
      <c r="B18" s="291"/>
      <c r="C18" s="291"/>
      <c r="D18" s="291"/>
      <c r="E18" s="291"/>
      <c r="F18" s="291"/>
      <c r="G18" s="291"/>
      <c r="H18" s="292"/>
    </row>
    <row r="19" spans="1:8" ht="13.5" customHeight="1">
      <c r="A19" s="293"/>
      <c r="B19" s="294"/>
      <c r="C19" s="294"/>
      <c r="D19" s="294"/>
      <c r="E19" s="294"/>
      <c r="F19" s="294"/>
      <c r="G19" s="294"/>
      <c r="H19" s="295"/>
    </row>
    <row r="20" spans="1:8" s="73" customFormat="1" ht="13.5" customHeight="1">
      <c r="A20" s="104" t="s">
        <v>152</v>
      </c>
      <c r="B20" s="105"/>
      <c r="C20" s="105"/>
      <c r="D20" s="105"/>
      <c r="E20" s="105"/>
      <c r="F20" s="105"/>
      <c r="G20" s="105"/>
      <c r="H20" s="106"/>
    </row>
    <row r="21" spans="1:8" ht="13.5" customHeight="1">
      <c r="A21" s="287"/>
      <c r="B21" s="288"/>
      <c r="C21" s="288"/>
      <c r="D21" s="288"/>
      <c r="E21" s="288"/>
      <c r="F21" s="288"/>
      <c r="G21" s="288"/>
      <c r="H21" s="289"/>
    </row>
    <row r="22" spans="1:8" ht="13.5" customHeight="1">
      <c r="A22" s="290"/>
      <c r="B22" s="291"/>
      <c r="C22" s="291"/>
      <c r="D22" s="291"/>
      <c r="E22" s="291"/>
      <c r="F22" s="291"/>
      <c r="G22" s="291"/>
      <c r="H22" s="292"/>
    </row>
    <row r="23" spans="1:8" ht="13.5" customHeight="1">
      <c r="A23" s="290"/>
      <c r="B23" s="291"/>
      <c r="C23" s="291"/>
      <c r="D23" s="291"/>
      <c r="E23" s="291"/>
      <c r="F23" s="291"/>
      <c r="G23" s="291"/>
      <c r="H23" s="292"/>
    </row>
    <row r="24" spans="1:8" ht="13.5" customHeight="1">
      <c r="A24" s="293"/>
      <c r="B24" s="294"/>
      <c r="C24" s="294"/>
      <c r="D24" s="294"/>
      <c r="E24" s="294"/>
      <c r="F24" s="294"/>
      <c r="G24" s="294"/>
      <c r="H24" s="295"/>
    </row>
    <row r="25" spans="1:8" s="73" customFormat="1" ht="13.5" customHeight="1">
      <c r="A25" s="104" t="s">
        <v>153</v>
      </c>
      <c r="B25" s="105"/>
      <c r="C25" s="105"/>
      <c r="D25" s="105"/>
      <c r="E25" s="105"/>
      <c r="F25" s="105"/>
      <c r="G25" s="105"/>
      <c r="H25" s="106"/>
    </row>
    <row r="26" spans="1:8" ht="13.5" customHeight="1">
      <c r="A26" s="287"/>
      <c r="B26" s="288"/>
      <c r="C26" s="288"/>
      <c r="D26" s="288"/>
      <c r="E26" s="288"/>
      <c r="F26" s="288"/>
      <c r="G26" s="288"/>
      <c r="H26" s="289"/>
    </row>
    <row r="27" spans="1:8" ht="13.5" customHeight="1">
      <c r="A27" s="290"/>
      <c r="B27" s="291"/>
      <c r="C27" s="291"/>
      <c r="D27" s="291"/>
      <c r="E27" s="291"/>
      <c r="F27" s="291"/>
      <c r="G27" s="291"/>
      <c r="H27" s="292"/>
    </row>
    <row r="28" spans="1:8" ht="13.5" customHeight="1">
      <c r="A28" s="290"/>
      <c r="B28" s="291"/>
      <c r="C28" s="291"/>
      <c r="D28" s="291"/>
      <c r="E28" s="291"/>
      <c r="F28" s="291"/>
      <c r="G28" s="291"/>
      <c r="H28" s="292"/>
    </row>
    <row r="29" spans="1:8" ht="13.5" customHeight="1">
      <c r="A29" s="293"/>
      <c r="B29" s="294"/>
      <c r="C29" s="294"/>
      <c r="D29" s="294"/>
      <c r="E29" s="294"/>
      <c r="F29" s="294"/>
      <c r="G29" s="294"/>
      <c r="H29" s="295"/>
    </row>
    <row r="30" spans="1:8" ht="13.5" customHeight="1">
      <c r="A30" s="52"/>
      <c r="B30" s="52"/>
      <c r="C30" s="52"/>
      <c r="D30" s="52"/>
      <c r="E30" s="52"/>
      <c r="F30" s="52"/>
      <c r="G30" s="52"/>
      <c r="H30" s="52"/>
    </row>
    <row r="31" spans="1:8" ht="13.5" customHeight="1">
      <c r="A31" s="52"/>
      <c r="B31" s="52"/>
      <c r="C31" s="52"/>
      <c r="D31" s="52"/>
      <c r="E31" s="52"/>
      <c r="F31" s="52"/>
      <c r="G31" s="52"/>
      <c r="H31" s="52"/>
    </row>
    <row r="32" spans="1:8" ht="13.5" customHeight="1">
      <c r="A32" s="52"/>
      <c r="B32" s="52"/>
      <c r="C32" s="52"/>
      <c r="D32" s="52"/>
      <c r="E32" s="52"/>
      <c r="F32" s="52"/>
      <c r="G32" s="52"/>
      <c r="H32" s="52"/>
    </row>
    <row r="33" spans="1:8" ht="13.5" customHeight="1">
      <c r="A33" s="52"/>
      <c r="B33" s="52"/>
      <c r="C33" s="52"/>
      <c r="D33" s="52"/>
      <c r="E33" s="52"/>
      <c r="F33" s="52"/>
      <c r="G33" s="52"/>
      <c r="H33" s="52"/>
    </row>
    <row r="34" spans="1:8" ht="13.5" customHeight="1">
      <c r="A34" s="52"/>
      <c r="B34" s="52"/>
      <c r="C34" s="52"/>
      <c r="D34" s="52"/>
      <c r="E34" s="52"/>
      <c r="F34" s="52"/>
      <c r="G34" s="52"/>
      <c r="H34" s="52"/>
    </row>
    <row r="35" spans="1:8" ht="13.5" customHeight="1">
      <c r="A35" s="52"/>
      <c r="B35" s="52"/>
      <c r="C35" s="52"/>
      <c r="D35" s="52"/>
      <c r="E35" s="52"/>
      <c r="F35" s="52"/>
      <c r="G35" s="52"/>
      <c r="H35" s="52"/>
    </row>
    <row r="37" spans="1:8" ht="13.5" customHeight="1">
      <c r="A37" s="285">
        <v>45658</v>
      </c>
      <c r="B37" s="285"/>
      <c r="C37" s="285"/>
    </row>
    <row r="39" spans="1:8" ht="13.5" customHeight="1">
      <c r="A39" s="98" t="s">
        <v>91</v>
      </c>
      <c r="B39" s="283" t="str">
        <f>'様式１（交付申請書）'!$G$10</f>
        <v>○○株式会社</v>
      </c>
      <c r="C39" s="284"/>
      <c r="D39" s="284"/>
      <c r="E39" s="284"/>
      <c r="F39" s="284"/>
      <c r="G39" s="284"/>
      <c r="H39" s="284"/>
    </row>
    <row r="41" spans="1:8" ht="13.5" customHeight="1">
      <c r="A41" s="98" t="s">
        <v>92</v>
      </c>
      <c r="B41" s="283" t="str">
        <f>'様式１（交付申請書）'!$G$11</f>
        <v>□□　△△</v>
      </c>
      <c r="C41" s="284"/>
      <c r="D41" s="284"/>
      <c r="E41" s="284"/>
      <c r="F41" s="284"/>
      <c r="G41" s="284"/>
      <c r="H41" s="284"/>
    </row>
  </sheetData>
  <sheetProtection algorithmName="SHA-512" hashValue="/eK5rrDF6eyDOEfq8gyaD+eozusGpVJgX1v1g+lazlULw8WwR3D7J5wupEcHh1CtEZN6Uc8o96jx04hOhy+vFQ==" saltValue="1mvJ1XLU51pR7OfAA2omtw==" spinCount="100000" sheet="1" objects="1" scenarios="1" selectLockedCells="1"/>
  <mergeCells count="8">
    <mergeCell ref="B39:H39"/>
    <mergeCell ref="B41:H41"/>
    <mergeCell ref="A37:C37"/>
    <mergeCell ref="A6:H6"/>
    <mergeCell ref="A16:H19"/>
    <mergeCell ref="A21:H24"/>
    <mergeCell ref="A26:H29"/>
    <mergeCell ref="A10:H12"/>
  </mergeCells>
  <phoneticPr fontId="2"/>
  <conditionalFormatting sqref="A1:H9 A39 A40:H40 A41 A42:H49">
    <cfRule type="expression" dxfId="22" priority="2">
      <formula>_xlfn.ISFORMULA(A1)</formula>
    </cfRule>
  </conditionalFormatting>
  <conditionalFormatting sqref="A36:H38">
    <cfRule type="expression" dxfId="21" priority="1">
      <formula>_xlfn.ISFORMULA(A36)</formula>
    </cfRule>
  </conditionalFormatting>
  <pageMargins left="0.7" right="0.7"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D108-3557-4986-B1A1-B00EEDEFE618}">
  <dimension ref="A1:H35"/>
  <sheetViews>
    <sheetView workbookViewId="0">
      <selection activeCell="D4" sqref="D4"/>
    </sheetView>
    <sheetView topLeftCell="A10" workbookViewId="1">
      <selection activeCell="A25" sqref="A25"/>
    </sheetView>
  </sheetViews>
  <sheetFormatPr defaultRowHeight="18.75"/>
  <cols>
    <col min="8" max="8" width="18" customWidth="1"/>
  </cols>
  <sheetData>
    <row r="1" spans="1:8">
      <c r="A1" s="35" t="s">
        <v>89</v>
      </c>
      <c r="B1" s="35"/>
      <c r="C1" s="35"/>
      <c r="D1" s="35"/>
      <c r="E1" s="35"/>
      <c r="F1" s="35"/>
      <c r="G1" s="35"/>
      <c r="H1" s="35"/>
    </row>
    <row r="2" spans="1:8">
      <c r="A2" s="35"/>
      <c r="B2" s="35"/>
      <c r="C2" s="35"/>
      <c r="D2" s="35"/>
      <c r="E2" s="35"/>
      <c r="F2" s="35"/>
      <c r="G2" s="35"/>
      <c r="H2" s="35"/>
    </row>
    <row r="3" spans="1:8">
      <c r="A3" s="35"/>
      <c r="B3" s="35"/>
      <c r="C3" s="35"/>
      <c r="D3" s="35"/>
      <c r="E3" s="35"/>
      <c r="F3" s="35"/>
      <c r="G3" s="35"/>
      <c r="H3" s="35"/>
    </row>
    <row r="4" spans="1:8">
      <c r="A4" s="35"/>
      <c r="B4" s="35"/>
      <c r="C4" s="35"/>
      <c r="D4" s="35"/>
      <c r="E4" s="35"/>
      <c r="F4" s="35"/>
      <c r="G4" s="35"/>
      <c r="H4" s="35"/>
    </row>
    <row r="5" spans="1:8">
      <c r="A5" s="35"/>
      <c r="B5" s="35"/>
      <c r="C5" s="35"/>
      <c r="D5" s="35"/>
      <c r="E5" s="35"/>
      <c r="F5" s="35"/>
      <c r="G5" s="35"/>
      <c r="H5" s="35"/>
    </row>
    <row r="6" spans="1:8">
      <c r="A6" s="286" t="s">
        <v>90</v>
      </c>
      <c r="B6" s="193"/>
      <c r="C6" s="193"/>
      <c r="D6" s="193"/>
      <c r="E6" s="193"/>
      <c r="F6" s="193"/>
      <c r="G6" s="193"/>
      <c r="H6" s="193"/>
    </row>
    <row r="7" spans="1:8">
      <c r="A7" s="35"/>
      <c r="B7" s="35"/>
      <c r="C7" s="35"/>
      <c r="D7" s="35"/>
      <c r="E7" s="35"/>
      <c r="F7" s="35"/>
      <c r="G7" s="35"/>
      <c r="H7" s="35"/>
    </row>
    <row r="8" spans="1:8">
      <c r="A8" s="35"/>
      <c r="B8" s="35"/>
      <c r="C8" s="35"/>
      <c r="D8" s="35"/>
      <c r="E8" s="35"/>
      <c r="F8" s="35"/>
      <c r="G8" s="35"/>
      <c r="H8" s="35"/>
    </row>
    <row r="9" spans="1:8">
      <c r="A9" s="35"/>
      <c r="B9" s="35"/>
      <c r="C9" s="35"/>
      <c r="D9" s="35"/>
      <c r="E9" s="35"/>
      <c r="F9" s="35"/>
      <c r="G9" s="35"/>
      <c r="H9" s="35"/>
    </row>
    <row r="10" spans="1:8">
      <c r="A10" s="296" t="s">
        <v>113</v>
      </c>
      <c r="B10" s="296"/>
      <c r="C10" s="296"/>
      <c r="D10" s="296"/>
      <c r="E10" s="296"/>
      <c r="F10" s="296"/>
      <c r="G10" s="296"/>
      <c r="H10" s="296"/>
    </row>
    <row r="11" spans="1:8">
      <c r="A11" s="296"/>
      <c r="B11" s="296"/>
      <c r="C11" s="296"/>
      <c r="D11" s="296"/>
      <c r="E11" s="296"/>
      <c r="F11" s="296"/>
      <c r="G11" s="296"/>
      <c r="H11" s="296"/>
    </row>
    <row r="12" spans="1:8">
      <c r="A12" s="296"/>
      <c r="B12" s="296"/>
      <c r="C12" s="296"/>
      <c r="D12" s="296"/>
      <c r="E12" s="296"/>
      <c r="F12" s="296"/>
      <c r="G12" s="296"/>
      <c r="H12" s="296"/>
    </row>
    <row r="13" spans="1:8">
      <c r="A13" s="51"/>
      <c r="B13" s="51"/>
      <c r="C13" s="51"/>
      <c r="D13" s="51"/>
      <c r="E13" s="51"/>
      <c r="F13" s="51"/>
      <c r="G13" s="51"/>
      <c r="H13" s="51"/>
    </row>
    <row r="14" spans="1:8">
      <c r="A14" s="51"/>
      <c r="B14" s="51"/>
      <c r="C14" s="51"/>
      <c r="D14" s="51"/>
      <c r="E14" s="51"/>
      <c r="F14" s="51"/>
      <c r="G14" s="51"/>
      <c r="H14" s="51"/>
    </row>
    <row r="15" spans="1:8">
      <c r="A15" s="35"/>
      <c r="B15" s="35"/>
      <c r="C15" s="35"/>
      <c r="D15" s="35"/>
      <c r="E15" s="35"/>
      <c r="F15" s="35"/>
      <c r="G15" s="35"/>
      <c r="H15" s="35"/>
    </row>
    <row r="16" spans="1:8" ht="70.5" customHeight="1">
      <c r="A16" s="298" t="s">
        <v>133</v>
      </c>
      <c r="B16" s="299"/>
      <c r="C16" s="299"/>
      <c r="D16" s="299"/>
      <c r="E16" s="299"/>
      <c r="F16" s="299"/>
      <c r="G16" s="299"/>
      <c r="H16" s="300"/>
    </row>
    <row r="17" spans="1:8" ht="70.5" customHeight="1">
      <c r="A17" s="298" t="s">
        <v>134</v>
      </c>
      <c r="B17" s="299"/>
      <c r="C17" s="299"/>
      <c r="D17" s="299"/>
      <c r="E17" s="299"/>
      <c r="F17" s="299"/>
      <c r="G17" s="299"/>
      <c r="H17" s="300"/>
    </row>
    <row r="18" spans="1:8" ht="70.5" customHeight="1">
      <c r="A18" s="301" t="s">
        <v>135</v>
      </c>
      <c r="B18" s="302"/>
      <c r="C18" s="302"/>
      <c r="D18" s="302"/>
      <c r="E18" s="302"/>
      <c r="F18" s="302"/>
      <c r="G18" s="302"/>
      <c r="H18" s="303"/>
    </row>
    <row r="19" spans="1:8">
      <c r="A19" s="52"/>
      <c r="B19" s="52"/>
      <c r="C19" s="52"/>
      <c r="D19" s="52"/>
      <c r="E19" s="52"/>
      <c r="F19" s="52"/>
      <c r="G19" s="52"/>
      <c r="H19" s="52"/>
    </row>
    <row r="20" spans="1:8">
      <c r="A20" s="52"/>
      <c r="B20" s="52"/>
      <c r="C20" s="52"/>
      <c r="D20" s="52"/>
      <c r="E20" s="52"/>
      <c r="F20" s="52"/>
      <c r="G20" s="52"/>
      <c r="H20" s="52"/>
    </row>
    <row r="21" spans="1:8">
      <c r="A21" s="52"/>
      <c r="B21" s="52"/>
      <c r="C21" s="52"/>
      <c r="D21" s="52"/>
      <c r="E21" s="52"/>
      <c r="F21" s="52"/>
      <c r="G21" s="52"/>
      <c r="H21" s="52"/>
    </row>
    <row r="22" spans="1:8">
      <c r="A22" s="52"/>
      <c r="B22" s="52"/>
      <c r="C22" s="52"/>
      <c r="D22" s="52"/>
      <c r="E22" s="52"/>
      <c r="F22" s="52"/>
      <c r="G22" s="52"/>
      <c r="H22" s="52"/>
    </row>
    <row r="23" spans="1:8">
      <c r="A23" s="52"/>
      <c r="B23" s="52"/>
      <c r="C23" s="52"/>
      <c r="D23" s="52"/>
      <c r="E23" s="52"/>
      <c r="F23" s="52"/>
      <c r="G23" s="52"/>
      <c r="H23" s="52"/>
    </row>
    <row r="24" spans="1:8">
      <c r="A24" s="35"/>
      <c r="B24" s="35"/>
      <c r="C24" s="35"/>
      <c r="D24" s="35"/>
      <c r="E24" s="35"/>
      <c r="F24" s="35"/>
      <c r="G24" s="35"/>
      <c r="H24" s="35"/>
    </row>
    <row r="25" spans="1:8">
      <c r="A25" s="53" t="s">
        <v>238</v>
      </c>
      <c r="B25" s="53"/>
      <c r="C25" s="53"/>
      <c r="D25" s="35"/>
      <c r="E25" s="35"/>
      <c r="F25" s="35"/>
      <c r="G25" s="35"/>
      <c r="H25" s="35"/>
    </row>
    <row r="26" spans="1:8">
      <c r="A26" s="35"/>
      <c r="B26" s="35"/>
      <c r="C26" s="35"/>
      <c r="D26" s="35"/>
      <c r="E26" s="35"/>
      <c r="F26" s="35"/>
      <c r="G26" s="35"/>
      <c r="H26" s="35"/>
    </row>
    <row r="27" spans="1:8">
      <c r="A27" s="297" t="s">
        <v>91</v>
      </c>
      <c r="B27" s="297"/>
      <c r="C27" s="297"/>
      <c r="D27" s="297"/>
      <c r="E27" s="297"/>
      <c r="F27" s="297"/>
      <c r="G27" s="297"/>
      <c r="H27" s="297"/>
    </row>
    <row r="28" spans="1:8">
      <c r="A28" s="35"/>
      <c r="B28" s="35"/>
      <c r="C28" s="35"/>
      <c r="D28" s="35"/>
      <c r="E28" s="35"/>
      <c r="F28" s="35"/>
      <c r="G28" s="35"/>
      <c r="H28" s="35"/>
    </row>
    <row r="29" spans="1:8">
      <c r="A29" s="297" t="s">
        <v>92</v>
      </c>
      <c r="B29" s="297"/>
      <c r="C29" s="297"/>
      <c r="D29" s="297"/>
      <c r="E29" s="297"/>
      <c r="F29" s="297"/>
      <c r="G29" s="297"/>
      <c r="H29" s="297"/>
    </row>
    <row r="30" spans="1:8">
      <c r="A30" s="35"/>
      <c r="B30" s="35"/>
      <c r="C30" s="35"/>
      <c r="D30" s="35"/>
      <c r="E30" s="35"/>
      <c r="F30" s="35"/>
      <c r="G30" s="35"/>
      <c r="H30" s="35"/>
    </row>
    <row r="31" spans="1:8">
      <c r="A31" s="35"/>
      <c r="B31" s="35"/>
      <c r="C31" s="35"/>
      <c r="D31" s="35"/>
      <c r="E31" s="35"/>
      <c r="F31" s="35"/>
      <c r="G31" s="35"/>
      <c r="H31" s="35"/>
    </row>
    <row r="32" spans="1:8">
      <c r="A32" s="35"/>
      <c r="B32" s="35"/>
      <c r="C32" s="35"/>
      <c r="D32" s="35"/>
      <c r="E32" s="35"/>
      <c r="F32" s="35"/>
      <c r="G32" s="35"/>
      <c r="H32" s="35"/>
    </row>
    <row r="33" spans="1:8">
      <c r="A33" s="35"/>
      <c r="B33" s="35"/>
      <c r="C33" s="35"/>
      <c r="D33" s="35"/>
      <c r="E33" s="35"/>
      <c r="F33" s="35"/>
      <c r="G33" s="35"/>
      <c r="H33" s="35"/>
    </row>
    <row r="34" spans="1:8">
      <c r="A34" s="35"/>
      <c r="B34" s="35"/>
      <c r="C34" s="35"/>
      <c r="D34" s="35"/>
      <c r="E34" s="35"/>
      <c r="F34" s="35"/>
      <c r="G34" s="35"/>
      <c r="H34" s="35"/>
    </row>
    <row r="35" spans="1:8">
      <c r="A35" s="35"/>
      <c r="B35" s="35"/>
      <c r="C35" s="35"/>
      <c r="D35" s="35"/>
      <c r="E35" s="35"/>
      <c r="F35" s="35"/>
      <c r="G35" s="35"/>
      <c r="H35" s="35"/>
    </row>
  </sheetData>
  <sheetProtection algorithmName="SHA-512" hashValue="5V585Xo4nVAoKbARWWzI/ZRu0nOlffB9but6ONsWQCZzUQgf4XDRGtqc7RiKZgmXAv8oyiXi1s2oR5SzJFLXvA==" saltValue="frgb/zTS5wXdVHB57BWQTw==" spinCount="100000" sheet="1" objects="1" scenarios="1"/>
  <mergeCells count="7">
    <mergeCell ref="A29:H29"/>
    <mergeCell ref="A6:H6"/>
    <mergeCell ref="A10:H12"/>
    <mergeCell ref="A16:H16"/>
    <mergeCell ref="A17:H17"/>
    <mergeCell ref="A18:H18"/>
    <mergeCell ref="A27:H27"/>
  </mergeCells>
  <phoneticPr fontId="2"/>
  <conditionalFormatting sqref="A1:H9 A24:H26 A27 A28:H28 A29 A30:H35">
    <cfRule type="expression" dxfId="20" priority="1">
      <formula>_xlfn.ISFORMULA(A1)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624F-AF31-44B8-9C81-562C17476A71}">
  <sheetPr>
    <tabColor rgb="FFFFFF00"/>
    <pageSetUpPr fitToPage="1"/>
  </sheetPr>
  <dimension ref="A3:I34"/>
  <sheetViews>
    <sheetView topLeftCell="A10" workbookViewId="0">
      <selection activeCell="J32" sqref="J32"/>
    </sheetView>
    <sheetView topLeftCell="A13" workbookViewId="1">
      <selection activeCell="B39" sqref="B39"/>
    </sheetView>
  </sheetViews>
  <sheetFormatPr defaultColWidth="9" defaultRowHeight="13.5"/>
  <cols>
    <col min="1" max="1" width="17.625" style="35" customWidth="1"/>
    <col min="2" max="2" width="5.625" style="35" customWidth="1"/>
    <col min="3" max="3" width="12.625" style="35" customWidth="1"/>
    <col min="4" max="4" width="7.125" style="35" customWidth="1"/>
    <col min="5" max="5" width="9" style="35"/>
    <col min="6" max="6" width="1.875" style="35" customWidth="1"/>
    <col min="7" max="16384" width="9" style="35"/>
  </cols>
  <sheetData>
    <row r="3" spans="1:9">
      <c r="G3" s="305" t="s">
        <v>165</v>
      </c>
      <c r="H3" s="305"/>
      <c r="I3" s="305"/>
    </row>
    <row r="4" spans="1:9">
      <c r="G4" s="306" t="s">
        <v>240</v>
      </c>
      <c r="H4" s="305"/>
      <c r="I4" s="305"/>
    </row>
    <row r="5" spans="1:9">
      <c r="G5" s="107"/>
      <c r="H5" s="107"/>
      <c r="I5" s="107"/>
    </row>
    <row r="6" spans="1:9">
      <c r="G6" s="107"/>
      <c r="H6" s="107"/>
      <c r="I6" s="107"/>
    </row>
    <row r="7" spans="1:9">
      <c r="A7" s="71" t="s">
        <v>163</v>
      </c>
      <c r="B7" s="71"/>
      <c r="C7" s="71"/>
      <c r="D7" s="71"/>
      <c r="E7" s="71"/>
      <c r="F7" s="71"/>
      <c r="G7" s="71"/>
      <c r="H7" s="71"/>
      <c r="I7" s="71"/>
    </row>
    <row r="8" spans="1:9">
      <c r="A8" s="71" t="s">
        <v>164</v>
      </c>
      <c r="B8" s="71"/>
      <c r="C8" s="71"/>
      <c r="D8" s="71"/>
      <c r="E8" s="71"/>
      <c r="F8" s="71"/>
      <c r="G8" s="71"/>
      <c r="H8" s="71"/>
      <c r="I8" s="71"/>
    </row>
    <row r="9" spans="1:9">
      <c r="A9" s="71"/>
      <c r="B9" s="71"/>
      <c r="C9" s="71"/>
      <c r="D9" s="71"/>
      <c r="E9" s="71"/>
      <c r="F9" s="71"/>
      <c r="G9" s="71"/>
      <c r="H9" s="71"/>
      <c r="I9" s="71"/>
    </row>
    <row r="10" spans="1:9">
      <c r="A10" s="71"/>
      <c r="B10" s="71"/>
      <c r="C10" s="71"/>
      <c r="D10" s="71"/>
      <c r="E10" s="71"/>
      <c r="F10" s="71"/>
      <c r="G10" s="71"/>
      <c r="H10" s="71"/>
      <c r="I10" s="71"/>
    </row>
    <row r="11" spans="1:9">
      <c r="A11" s="71"/>
      <c r="B11" s="71"/>
      <c r="C11" s="71"/>
      <c r="D11" s="71"/>
      <c r="E11" s="71"/>
      <c r="F11" s="71"/>
      <c r="G11" s="71"/>
      <c r="H11" s="71"/>
      <c r="I11" s="71"/>
    </row>
    <row r="12" spans="1:9">
      <c r="A12" s="71"/>
      <c r="B12" s="71"/>
      <c r="C12" s="71"/>
      <c r="D12" s="71"/>
      <c r="E12" s="71" t="s">
        <v>239</v>
      </c>
      <c r="F12" s="71"/>
      <c r="G12" s="71"/>
      <c r="H12" s="71"/>
      <c r="I12" s="71"/>
    </row>
    <row r="13" spans="1:9">
      <c r="A13" s="71"/>
      <c r="B13" s="71"/>
      <c r="C13" s="71"/>
      <c r="D13" s="71"/>
      <c r="E13" s="71"/>
      <c r="F13" s="71"/>
      <c r="G13" s="71"/>
      <c r="H13" s="71"/>
      <c r="I13" s="71"/>
    </row>
    <row r="14" spans="1:9">
      <c r="A14" s="71"/>
      <c r="B14" s="71"/>
      <c r="C14" s="71"/>
      <c r="D14" s="71"/>
      <c r="E14" s="71"/>
      <c r="F14" s="71"/>
      <c r="G14" s="71"/>
      <c r="H14" s="71"/>
      <c r="I14" s="71"/>
    </row>
    <row r="15" spans="1:9">
      <c r="A15" s="71"/>
      <c r="B15" s="71"/>
      <c r="C15" s="71"/>
      <c r="D15" s="71"/>
      <c r="E15" s="74"/>
      <c r="F15" s="74"/>
      <c r="G15" s="71"/>
      <c r="H15" s="71"/>
      <c r="I15" s="71"/>
    </row>
    <row r="16" spans="1:9">
      <c r="A16" s="71"/>
      <c r="B16" s="71"/>
      <c r="C16" s="71"/>
      <c r="D16" s="71"/>
      <c r="E16" s="74"/>
      <c r="F16" s="74"/>
      <c r="G16" s="71"/>
      <c r="H16" s="71"/>
      <c r="I16" s="71"/>
    </row>
    <row r="17" spans="1:9">
      <c r="A17" s="71"/>
      <c r="B17" s="71"/>
      <c r="C17" s="71"/>
      <c r="D17" s="71"/>
      <c r="E17" s="71"/>
      <c r="F17" s="71"/>
      <c r="G17" s="71"/>
      <c r="H17" s="71"/>
      <c r="I17" s="71"/>
    </row>
    <row r="18" spans="1:9">
      <c r="A18" s="190" t="s">
        <v>157</v>
      </c>
      <c r="B18" s="190"/>
      <c r="C18" s="190"/>
      <c r="D18" s="190"/>
      <c r="E18" s="190"/>
      <c r="F18" s="190"/>
      <c r="G18" s="190"/>
      <c r="H18" s="190"/>
      <c r="I18" s="190"/>
    </row>
    <row r="19" spans="1:9">
      <c r="A19" s="70"/>
      <c r="B19" s="70"/>
      <c r="C19" s="70"/>
      <c r="D19" s="70"/>
      <c r="E19" s="70"/>
      <c r="F19" s="70"/>
      <c r="G19" s="70"/>
      <c r="H19" s="70"/>
      <c r="I19" s="70"/>
    </row>
    <row r="20" spans="1:9">
      <c r="A20" s="71"/>
      <c r="B20" s="71"/>
      <c r="C20" s="71"/>
      <c r="D20" s="71"/>
      <c r="E20" s="71"/>
      <c r="F20" s="71"/>
      <c r="G20" s="71"/>
      <c r="H20" s="71"/>
      <c r="I20" s="71"/>
    </row>
    <row r="21" spans="1:9" ht="46.15" customHeight="1">
      <c r="A21" s="191" t="s">
        <v>166</v>
      </c>
      <c r="B21" s="192"/>
      <c r="C21" s="192"/>
      <c r="D21" s="192"/>
      <c r="E21" s="192"/>
      <c r="F21" s="192"/>
      <c r="G21" s="192"/>
      <c r="H21" s="192"/>
      <c r="I21" s="192"/>
    </row>
    <row r="22" spans="1:9" ht="18.75">
      <c r="A22" s="75"/>
      <c r="B22" s="76"/>
      <c r="C22" s="76"/>
      <c r="D22" s="76"/>
      <c r="E22" s="76"/>
      <c r="F22" s="76"/>
      <c r="G22" s="76"/>
      <c r="H22" s="76"/>
      <c r="I22" s="76"/>
    </row>
    <row r="23" spans="1:9">
      <c r="A23" s="71"/>
      <c r="B23" s="71"/>
      <c r="C23" s="71"/>
      <c r="D23" s="71"/>
      <c r="E23" s="71"/>
      <c r="F23" s="71"/>
      <c r="G23" s="71"/>
      <c r="H23" s="71"/>
      <c r="I23" s="71"/>
    </row>
    <row r="24" spans="1:9">
      <c r="A24" s="190" t="s">
        <v>51</v>
      </c>
      <c r="B24" s="190"/>
      <c r="C24" s="190"/>
      <c r="D24" s="190"/>
      <c r="E24" s="190"/>
      <c r="F24" s="190"/>
      <c r="G24" s="190"/>
      <c r="H24" s="190"/>
      <c r="I24" s="190"/>
    </row>
    <row r="25" spans="1:9">
      <c r="A25" s="71"/>
      <c r="B25" s="71"/>
      <c r="C25" s="71"/>
      <c r="D25" s="71"/>
      <c r="E25" s="71"/>
      <c r="F25" s="71"/>
      <c r="G25" s="71"/>
      <c r="H25" s="71"/>
      <c r="I25" s="71"/>
    </row>
    <row r="26" spans="1:9">
      <c r="A26" s="71" t="s">
        <v>158</v>
      </c>
      <c r="B26" s="71"/>
      <c r="C26" s="77" t="s">
        <v>52</v>
      </c>
      <c r="D26" s="307"/>
      <c r="E26" s="308"/>
      <c r="F26" s="309"/>
      <c r="G26" s="71" t="s">
        <v>20</v>
      </c>
      <c r="H26" s="71"/>
      <c r="I26" s="71"/>
    </row>
    <row r="27" spans="1:9">
      <c r="A27" s="71"/>
      <c r="B27" s="71"/>
      <c r="C27" s="71"/>
      <c r="D27" s="71"/>
      <c r="E27" s="71"/>
      <c r="F27" s="71"/>
      <c r="G27" s="71"/>
      <c r="H27" s="71"/>
      <c r="I27" s="71"/>
    </row>
    <row r="28" spans="1:9">
      <c r="A28" s="71" t="s">
        <v>159</v>
      </c>
      <c r="B28" s="71"/>
      <c r="C28" s="78"/>
      <c r="D28" s="71" t="s">
        <v>160</v>
      </c>
      <c r="E28" s="71"/>
      <c r="F28" s="71"/>
      <c r="G28" s="71"/>
      <c r="H28" s="71"/>
      <c r="I28" s="71"/>
    </row>
    <row r="29" spans="1:9">
      <c r="A29" s="71"/>
      <c r="B29" s="71"/>
      <c r="C29" s="71"/>
      <c r="D29" s="71"/>
      <c r="E29" s="71"/>
      <c r="F29" s="71"/>
      <c r="G29" s="71"/>
      <c r="H29" s="71"/>
      <c r="I29" s="71"/>
    </row>
    <row r="30" spans="1:9">
      <c r="A30" s="71" t="s">
        <v>161</v>
      </c>
      <c r="B30" s="71"/>
      <c r="C30" s="71"/>
      <c r="D30" s="71"/>
      <c r="E30" s="71"/>
      <c r="F30" s="71"/>
      <c r="G30" s="71"/>
      <c r="H30" s="71"/>
      <c r="I30" s="71"/>
    </row>
    <row r="31" spans="1:9">
      <c r="A31" s="71"/>
      <c r="B31" s="71"/>
      <c r="C31" s="71"/>
      <c r="D31" s="71"/>
      <c r="E31" s="71"/>
      <c r="F31" s="71"/>
      <c r="G31" s="71"/>
      <c r="H31" s="71"/>
      <c r="I31" s="71"/>
    </row>
    <row r="32" spans="1:9">
      <c r="A32" s="304" t="s">
        <v>162</v>
      </c>
      <c r="B32" s="304"/>
      <c r="C32" s="304"/>
      <c r="D32" s="304"/>
      <c r="E32" s="304"/>
      <c r="F32" s="304"/>
      <c r="G32" s="304"/>
      <c r="H32" s="304"/>
      <c r="I32" s="304"/>
    </row>
    <row r="33" spans="1:9">
      <c r="A33" s="460"/>
      <c r="B33" s="460"/>
      <c r="C33" s="460"/>
      <c r="D33" s="460"/>
      <c r="E33" s="460"/>
      <c r="F33" s="460"/>
      <c r="G33" s="460"/>
      <c r="H33" s="460"/>
      <c r="I33" s="460"/>
    </row>
    <row r="34" spans="1:9" ht="24.75" customHeight="1">
      <c r="A34" s="460"/>
      <c r="B34" s="460"/>
      <c r="C34" s="460"/>
      <c r="D34" s="460"/>
      <c r="E34" s="460"/>
      <c r="F34" s="460"/>
      <c r="G34" s="460"/>
      <c r="H34" s="460"/>
      <c r="I34" s="460"/>
    </row>
  </sheetData>
  <sheetProtection algorithmName="SHA-512" hashValue="aAu9Z4bxKCSYEk+n/JuE5E3LlhKni9f8OfRbX2ycsMC+QV9CPHe6iAWaCMRdT8bzdsUsBTOgX/hqAGMnOe71hw==" saltValue="KHWEt4eAo5h5Xz76ee+xrQ==" spinCount="100000" sheet="1" objects="1" scenarios="1"/>
  <mergeCells count="7">
    <mergeCell ref="G3:I3"/>
    <mergeCell ref="G4:I4"/>
    <mergeCell ref="A18:I18"/>
    <mergeCell ref="A21:I21"/>
    <mergeCell ref="A24:I24"/>
    <mergeCell ref="D26:F26"/>
    <mergeCell ref="A32:I34"/>
  </mergeCells>
  <phoneticPr fontId="2"/>
  <conditionalFormatting sqref="A1:I32">
    <cfRule type="expression" dxfId="19" priority="1">
      <formula>_xlfn.ISFORMULA(A1)</formula>
    </cfRule>
  </conditionalFormatting>
  <dataValidations count="1">
    <dataValidation imeMode="disabled" allowBlank="1" showInputMessage="1" showErrorMessage="1" sqref="D26:F26" xr:uid="{DEE2D3B4-07C8-487F-AED1-62E27C6AF1FD}"/>
  </dataValidations>
  <pageMargins left="0.7" right="0.7" top="0.75" bottom="0.75" header="0.3" footer="0.3"/>
  <pageSetup paperSize="9" scale="9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7959-67E2-49C5-B5DD-FB8A66CE9C3B}">
  <sheetPr>
    <tabColor theme="1"/>
  </sheetPr>
  <dimension ref="A1"/>
  <sheetViews>
    <sheetView workbookViewId="0">
      <selection activeCell="F27" sqref="F27"/>
    </sheetView>
    <sheetView workbookViewId="1"/>
  </sheetViews>
  <sheetFormatPr defaultRowHeight="18.75"/>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F37B-3424-4510-A6E6-22EDD82A90D4}">
  <sheetPr>
    <tabColor theme="9" tint="0.79998168889431442"/>
    <pageSetUpPr fitToPage="1"/>
  </sheetPr>
  <dimension ref="A1:J36"/>
  <sheetViews>
    <sheetView topLeftCell="A7" workbookViewId="0">
      <selection activeCell="C31" sqref="C31:I31"/>
    </sheetView>
    <sheetView workbookViewId="1">
      <selection activeCell="C28" sqref="C28:I28"/>
    </sheetView>
  </sheetViews>
  <sheetFormatPr defaultColWidth="9" defaultRowHeight="13.5"/>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375" style="35" customWidth="1"/>
    <col min="10" max="10" width="0" style="35" hidden="1" customWidth="1"/>
    <col min="11" max="16384" width="9" style="35"/>
  </cols>
  <sheetData>
    <row r="1" spans="1:10">
      <c r="A1" s="35" t="s">
        <v>121</v>
      </c>
      <c r="I1" s="36"/>
    </row>
    <row r="3" spans="1:10">
      <c r="J3" s="35">
        <f>IF(G4="年月日",0,IF(G4="",0,1))</f>
        <v>1</v>
      </c>
    </row>
    <row r="4" spans="1:10">
      <c r="G4" s="318">
        <f>'様式１別紙４（三方よし宣言書）'!$A$37</f>
        <v>45658</v>
      </c>
      <c r="H4" s="318"/>
      <c r="I4" s="318"/>
      <c r="J4" s="35">
        <f>IF(C28="",0,1)</f>
        <v>0</v>
      </c>
    </row>
    <row r="5" spans="1:10">
      <c r="A5" s="35" t="s">
        <v>42</v>
      </c>
      <c r="J5" s="39">
        <f>SUBTOTAL(6,J3:J4)</f>
        <v>0</v>
      </c>
    </row>
    <row r="6" spans="1:10">
      <c r="A6" s="35" t="s">
        <v>241</v>
      </c>
    </row>
    <row r="8" spans="1:10">
      <c r="F8" s="36" t="s">
        <v>43</v>
      </c>
      <c r="G8" s="45" t="str">
        <f>'様式１（交付申請書）'!G8</f>
        <v>5200806</v>
      </c>
      <c r="H8" s="99"/>
      <c r="I8" s="99"/>
    </row>
    <row r="9" spans="1:10">
      <c r="D9" s="198" t="s">
        <v>44</v>
      </c>
      <c r="E9" s="198"/>
      <c r="F9" s="38"/>
      <c r="G9" s="319" t="str">
        <f>'様式１（交付申請書）'!G9</f>
        <v>大津市打出浜2-1</v>
      </c>
      <c r="H9" s="315"/>
      <c r="I9" s="315"/>
    </row>
    <row r="10" spans="1:10" ht="13.5" customHeight="1">
      <c r="D10" s="185" t="s">
        <v>45</v>
      </c>
      <c r="E10" s="185"/>
      <c r="F10" s="38"/>
      <c r="G10" s="316" t="str">
        <f>'様式１（交付申請書）'!G10</f>
        <v>○○株式会社</v>
      </c>
      <c r="H10" s="317"/>
      <c r="I10" s="317"/>
    </row>
    <row r="11" spans="1:10">
      <c r="D11" s="185" t="s">
        <v>46</v>
      </c>
      <c r="E11" s="185"/>
      <c r="F11" s="38"/>
      <c r="G11" s="316" t="str">
        <f>'様式１（交付申請書）'!G11</f>
        <v>□□　△△</v>
      </c>
      <c r="H11" s="317"/>
      <c r="I11" s="317"/>
    </row>
    <row r="12" spans="1:10">
      <c r="E12" s="38"/>
      <c r="F12" s="38"/>
    </row>
    <row r="13" spans="1:10">
      <c r="D13" s="185" t="s">
        <v>48</v>
      </c>
      <c r="E13" s="185"/>
      <c r="F13" s="38"/>
      <c r="G13" s="315" t="str">
        <f>'様式１（交付申請書）'!G14</f>
        <v>高橋　××</v>
      </c>
      <c r="H13" s="315"/>
      <c r="I13" s="315"/>
    </row>
    <row r="14" spans="1:10">
      <c r="D14" s="185" t="s">
        <v>49</v>
      </c>
      <c r="E14" s="185"/>
      <c r="F14" s="38"/>
      <c r="G14" s="315" t="str">
        <f>'様式１（交付申請書）'!G15</f>
        <v>森　〇〇</v>
      </c>
      <c r="H14" s="315"/>
      <c r="I14" s="315"/>
    </row>
    <row r="15" spans="1:10">
      <c r="D15" s="185" t="s">
        <v>50</v>
      </c>
      <c r="E15" s="185"/>
      <c r="F15" s="38"/>
      <c r="G15" s="315" t="str">
        <f>'様式１（交付申請書）'!G16</f>
        <v>077-511-1411</v>
      </c>
      <c r="H15" s="315"/>
      <c r="I15" s="315"/>
    </row>
    <row r="16" spans="1:10">
      <c r="E16" s="38"/>
      <c r="F16" s="38"/>
    </row>
    <row r="17" spans="1:9">
      <c r="E17" s="38"/>
      <c r="F17" s="38"/>
    </row>
    <row r="19" spans="1:9" ht="32.25" customHeight="1">
      <c r="A19" s="310" t="s">
        <v>114</v>
      </c>
      <c r="B19" s="311"/>
      <c r="C19" s="311"/>
      <c r="D19" s="311"/>
      <c r="E19" s="311"/>
      <c r="F19" s="311"/>
      <c r="G19" s="311"/>
      <c r="H19" s="311"/>
      <c r="I19" s="311"/>
    </row>
    <row r="20" spans="1:9">
      <c r="A20" s="40"/>
      <c r="B20" s="40"/>
      <c r="C20" s="40"/>
      <c r="D20" s="40"/>
      <c r="E20" s="40"/>
      <c r="F20" s="40"/>
      <c r="G20" s="40"/>
      <c r="H20" s="40"/>
      <c r="I20" s="40"/>
    </row>
    <row r="22" spans="1:9" ht="48" customHeight="1">
      <c r="A22" s="191" t="s">
        <v>242</v>
      </c>
      <c r="B22" s="192"/>
      <c r="C22" s="192"/>
      <c r="D22" s="192"/>
      <c r="E22" s="192"/>
      <c r="F22" s="192"/>
      <c r="G22" s="192"/>
      <c r="H22" s="192"/>
      <c r="I22" s="192"/>
    </row>
    <row r="23" spans="1:9" ht="18.75">
      <c r="A23" s="41"/>
      <c r="B23" s="42"/>
      <c r="C23" s="42"/>
      <c r="D23" s="42"/>
      <c r="E23" s="42"/>
      <c r="F23" s="42"/>
      <c r="G23" s="42"/>
      <c r="H23" s="42"/>
      <c r="I23" s="42"/>
    </row>
    <row r="25" spans="1:9">
      <c r="A25" s="193" t="s">
        <v>51</v>
      </c>
      <c r="B25" s="193"/>
      <c r="C25" s="193"/>
      <c r="D25" s="193"/>
      <c r="E25" s="193"/>
      <c r="F25" s="193"/>
      <c r="G25" s="193"/>
      <c r="H25" s="193"/>
      <c r="I25" s="193"/>
    </row>
    <row r="26" spans="1:9">
      <c r="A26" s="40"/>
      <c r="B26" s="40"/>
      <c r="C26" s="40"/>
      <c r="D26" s="40"/>
      <c r="E26" s="40"/>
      <c r="F26" s="40"/>
      <c r="G26" s="40"/>
      <c r="H26" s="40"/>
      <c r="I26" s="40"/>
    </row>
    <row r="28" spans="1:9">
      <c r="A28" s="46" t="s">
        <v>94</v>
      </c>
      <c r="C28" s="312"/>
      <c r="D28" s="312"/>
      <c r="E28" s="312"/>
      <c r="F28" s="312"/>
      <c r="G28" s="312"/>
      <c r="H28" s="312"/>
      <c r="I28" s="312"/>
    </row>
    <row r="31" spans="1:9" ht="18.75">
      <c r="A31" s="35" t="s">
        <v>95</v>
      </c>
      <c r="C31" s="313"/>
      <c r="D31" s="314"/>
      <c r="E31" s="314"/>
      <c r="F31" s="314"/>
      <c r="G31" s="314"/>
      <c r="H31" s="314"/>
      <c r="I31" s="314"/>
    </row>
    <row r="34" spans="1:1">
      <c r="A34" s="35" t="s">
        <v>64</v>
      </c>
    </row>
    <row r="36" spans="1:1">
      <c r="A36" s="35" t="s">
        <v>65</v>
      </c>
    </row>
  </sheetData>
  <sheetProtection algorithmName="SHA-512" hashValue="vNOUoxqYSDaWu4yW0IJ4ueZ/0zMvaogwlhcmhOtquya9XvXDiapM2g/UZLqrwC9wghD46GVhxWtTpiGXnS7Gbw==" saltValue="nvk/R8eE2/W14SDQ3Wub3Q==" spinCount="100000" sheet="1" objects="1" scenarios="1" selectLockedCells="1"/>
  <mergeCells count="18">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C31:I31"/>
  </mergeCells>
  <phoneticPr fontId="2"/>
  <conditionalFormatting sqref="A1:I30 A31:C31 A32:I36">
    <cfRule type="expression" dxfId="18" priority="1">
      <formula>_xlfn.ISFORMULA(A1)</formula>
    </cfRule>
  </conditionalFormatting>
  <dataValidations count="1">
    <dataValidation imeMode="disabled" allowBlank="1" showInputMessage="1" showErrorMessage="1" sqref="G8 G15:I15" xr:uid="{37DCCAA6-BD27-46CE-8F3F-FB1E7165B551}"/>
  </dataValidations>
  <pageMargins left="0.7" right="0.7" top="0.75" bottom="0.75" header="0.3" footer="0.3"/>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BEE5-E798-4A2E-BA76-45EEAF9BB261}">
  <sheetPr>
    <tabColor theme="1"/>
  </sheetPr>
  <dimension ref="A1"/>
  <sheetViews>
    <sheetView topLeftCell="A7" workbookViewId="0">
      <selection activeCell="K25" sqref="K25"/>
    </sheetView>
    <sheetView workbookViewId="1"/>
  </sheetViews>
  <sheetFormatPr defaultRowHeight="18.75"/>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42A2-F6E5-4A49-8ADD-1E11272857E9}">
  <sheetPr>
    <tabColor theme="5" tint="0.79998168889431442"/>
    <pageSetUpPr fitToPage="1"/>
  </sheetPr>
  <dimension ref="A1:J38"/>
  <sheetViews>
    <sheetView workbookViewId="0">
      <selection activeCell="C28" sqref="C28:I28"/>
    </sheetView>
    <sheetView workbookViewId="1">
      <selection activeCell="A22" sqref="A22:I22"/>
    </sheetView>
  </sheetViews>
  <sheetFormatPr defaultColWidth="9" defaultRowHeight="13.5"/>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375" style="35" customWidth="1"/>
    <col min="10" max="10" width="0" style="35" hidden="1" customWidth="1"/>
    <col min="11" max="16384" width="9" style="35"/>
  </cols>
  <sheetData>
    <row r="1" spans="1:10">
      <c r="A1" s="71" t="s">
        <v>122</v>
      </c>
      <c r="I1" s="36"/>
    </row>
    <row r="3" spans="1:10">
      <c r="J3" s="35">
        <f>IF(G4="年月日",0,IF(G4="",0,1))</f>
        <v>1</v>
      </c>
    </row>
    <row r="4" spans="1:10">
      <c r="G4" s="320" t="s">
        <v>248</v>
      </c>
      <c r="H4" s="320"/>
      <c r="I4" s="320"/>
      <c r="J4" s="35">
        <f>IF(C28="",0,1)</f>
        <v>0</v>
      </c>
    </row>
    <row r="5" spans="1:10">
      <c r="A5" s="35" t="s">
        <v>42</v>
      </c>
      <c r="J5" s="39">
        <f>SUBTOTAL(6,J3:J4)</f>
        <v>0</v>
      </c>
    </row>
    <row r="6" spans="1:10">
      <c r="A6" s="35" t="s">
        <v>241</v>
      </c>
    </row>
    <row r="7" spans="1:10">
      <c r="A7" s="35" t="s">
        <v>96</v>
      </c>
    </row>
    <row r="8" spans="1:10">
      <c r="F8" s="36" t="s">
        <v>43</v>
      </c>
      <c r="G8" s="45" t="str">
        <f>'様式２　事前着手申請書'!G8</f>
        <v>5200806</v>
      </c>
      <c r="H8" s="99"/>
      <c r="I8" s="99"/>
    </row>
    <row r="9" spans="1:10">
      <c r="D9" s="198" t="s">
        <v>44</v>
      </c>
      <c r="E9" s="198"/>
      <c r="F9" s="38"/>
      <c r="G9" s="319" t="str">
        <f>'様式２　事前着手申請書'!G9</f>
        <v>大津市打出浜2-1</v>
      </c>
      <c r="H9" s="315"/>
      <c r="I9" s="315"/>
    </row>
    <row r="10" spans="1:10" ht="13.5" customHeight="1">
      <c r="D10" s="185" t="s">
        <v>45</v>
      </c>
      <c r="E10" s="185"/>
      <c r="F10" s="38"/>
      <c r="G10" s="316" t="str">
        <f>'様式２　事前着手申請書'!G10</f>
        <v>○○株式会社</v>
      </c>
      <c r="H10" s="317"/>
      <c r="I10" s="317"/>
    </row>
    <row r="11" spans="1:10">
      <c r="D11" s="185" t="s">
        <v>46</v>
      </c>
      <c r="E11" s="185"/>
      <c r="F11" s="38"/>
      <c r="G11" s="316" t="str">
        <f>'様式２　事前着手申請書'!G11</f>
        <v>□□　△△</v>
      </c>
      <c r="H11" s="317"/>
      <c r="I11" s="317"/>
    </row>
    <row r="12" spans="1:10">
      <c r="E12" s="38"/>
      <c r="F12" s="38"/>
      <c r="G12" s="99"/>
      <c r="H12" s="99"/>
      <c r="I12" s="99"/>
    </row>
    <row r="13" spans="1:10">
      <c r="D13" s="185" t="s">
        <v>48</v>
      </c>
      <c r="E13" s="185"/>
      <c r="F13" s="38"/>
      <c r="G13" s="319" t="str">
        <f>'様式２　事前着手申請書'!G13</f>
        <v>高橋　××</v>
      </c>
      <c r="H13" s="315"/>
      <c r="I13" s="315"/>
    </row>
    <row r="14" spans="1:10">
      <c r="D14" s="185" t="s">
        <v>49</v>
      </c>
      <c r="E14" s="185"/>
      <c r="F14" s="38"/>
      <c r="G14" s="319" t="str">
        <f>'様式２　事前着手申請書'!G14</f>
        <v>森　〇〇</v>
      </c>
      <c r="H14" s="315"/>
      <c r="I14" s="315"/>
    </row>
    <row r="15" spans="1:10">
      <c r="D15" s="185" t="s">
        <v>50</v>
      </c>
      <c r="E15" s="185"/>
      <c r="F15" s="38"/>
      <c r="G15" s="319" t="str">
        <f>'様式２　事前着手申請書'!G15</f>
        <v>077-511-1411</v>
      </c>
      <c r="H15" s="315"/>
      <c r="I15" s="315"/>
    </row>
    <row r="16" spans="1:10">
      <c r="E16" s="38"/>
      <c r="F16" s="38"/>
    </row>
    <row r="17" spans="1:9">
      <c r="E17" s="38"/>
      <c r="F17" s="38"/>
    </row>
    <row r="19" spans="1:9" ht="39" customHeight="1">
      <c r="A19" s="310" t="s">
        <v>131</v>
      </c>
      <c r="B19" s="311"/>
      <c r="C19" s="311"/>
      <c r="D19" s="311"/>
      <c r="E19" s="311"/>
      <c r="F19" s="311"/>
      <c r="G19" s="311"/>
      <c r="H19" s="311"/>
      <c r="I19" s="311"/>
    </row>
    <row r="20" spans="1:9">
      <c r="A20" s="40"/>
      <c r="B20" s="40"/>
      <c r="C20" s="40"/>
      <c r="D20" s="40"/>
      <c r="E20" s="40"/>
      <c r="F20" s="40"/>
      <c r="G20" s="40"/>
      <c r="H20" s="40"/>
      <c r="I20" s="40"/>
    </row>
    <row r="22" spans="1:9" ht="50.25" customHeight="1">
      <c r="A22" s="191" t="s">
        <v>243</v>
      </c>
      <c r="B22" s="192"/>
      <c r="C22" s="192"/>
      <c r="D22" s="192"/>
      <c r="E22" s="192"/>
      <c r="F22" s="192"/>
      <c r="G22" s="192"/>
      <c r="H22" s="192"/>
      <c r="I22" s="192"/>
    </row>
    <row r="23" spans="1:9" ht="18.75">
      <c r="A23" s="41"/>
      <c r="B23" s="42"/>
      <c r="C23" s="42"/>
      <c r="D23" s="42"/>
      <c r="E23" s="42"/>
      <c r="F23" s="42"/>
      <c r="G23" s="42"/>
      <c r="H23" s="42"/>
      <c r="I23" s="42"/>
    </row>
    <row r="25" spans="1:9">
      <c r="A25" s="193" t="s">
        <v>51</v>
      </c>
      <c r="B25" s="193"/>
      <c r="C25" s="193"/>
      <c r="D25" s="193"/>
      <c r="E25" s="193"/>
      <c r="F25" s="193"/>
      <c r="G25" s="193"/>
      <c r="H25" s="193"/>
      <c r="I25" s="193"/>
    </row>
    <row r="26" spans="1:9">
      <c r="A26" s="40"/>
      <c r="B26" s="40"/>
      <c r="C26" s="40"/>
      <c r="D26" s="40"/>
      <c r="E26" s="40"/>
      <c r="F26" s="40"/>
      <c r="G26" s="40"/>
      <c r="H26" s="40"/>
      <c r="I26" s="40"/>
    </row>
    <row r="28" spans="1:9" ht="27" customHeight="1">
      <c r="A28" s="46" t="s">
        <v>62</v>
      </c>
      <c r="C28" s="312"/>
      <c r="D28" s="312"/>
      <c r="E28" s="312"/>
      <c r="F28" s="312"/>
      <c r="G28" s="312"/>
      <c r="H28" s="312"/>
      <c r="I28" s="312"/>
    </row>
    <row r="29" spans="1:9">
      <c r="A29" s="103"/>
    </row>
    <row r="30" spans="1:9" ht="15.75">
      <c r="A30" s="103"/>
      <c r="D30" s="322"/>
      <c r="E30" s="323"/>
      <c r="F30" s="323"/>
    </row>
    <row r="31" spans="1:9" ht="15.75">
      <c r="A31" s="103"/>
      <c r="D31" s="324"/>
      <c r="E31" s="323"/>
      <c r="F31" s="323"/>
    </row>
    <row r="32" spans="1:9">
      <c r="A32" s="35" t="s">
        <v>63</v>
      </c>
      <c r="C32" s="36" t="str">
        <f>'様式１（交付申請書）'!C30</f>
        <v>金</v>
      </c>
      <c r="D32" s="321">
        <f>'様式１（交付申請書）'!D30</f>
        <v>0</v>
      </c>
      <c r="E32" s="321"/>
      <c r="F32" s="321"/>
      <c r="G32" s="35" t="s">
        <v>20</v>
      </c>
    </row>
    <row r="35" spans="1:3">
      <c r="A35" s="35" t="s">
        <v>64</v>
      </c>
    </row>
    <row r="37" spans="1:3">
      <c r="A37" s="35" t="s">
        <v>65</v>
      </c>
    </row>
    <row r="38" spans="1:3">
      <c r="A38" s="43" t="s">
        <v>141</v>
      </c>
      <c r="B38" s="43"/>
      <c r="C38" s="43"/>
    </row>
  </sheetData>
  <sheetProtection algorithmName="SHA-512" hashValue="vDxqFB3elkXuSYgJu47KEB86TUJJElpOHUd+L2+b5/Qp4BR4HLi+asqG7ZF62VHw43rIhfpYIpzMtHSrl8X9eA==" saltValue="YuM0OGBAItkw3zx5+2hP2A==" spinCount="100000" sheet="1" selectLockedCells="1"/>
  <mergeCells count="20">
    <mergeCell ref="A19:I19"/>
    <mergeCell ref="A22:I22"/>
    <mergeCell ref="A25:I25"/>
    <mergeCell ref="C28:I28"/>
    <mergeCell ref="D32:F32"/>
    <mergeCell ref="D30:F30"/>
    <mergeCell ref="D31:F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I29 A30:D31 G30:I31 A32:I37 A38">
    <cfRule type="expression" dxfId="17" priority="1">
      <formula>_xlfn.ISFORMULA(A1)</formula>
    </cfRule>
  </conditionalFormatting>
  <dataValidations count="1">
    <dataValidation imeMode="disabled" allowBlank="1" showInputMessage="1" showErrorMessage="1" sqref="G8 G15:I15 D32:F32" xr:uid="{C925D452-22C3-4E40-9B6D-2C94FF5D0A66}"/>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7FE6-5716-473D-970D-0D6D72B64215}">
  <sheetPr>
    <tabColor theme="5" tint="0.79998168889431442"/>
    <pageSetUpPr fitToPage="1"/>
  </sheetPr>
  <dimension ref="A1:J24"/>
  <sheetViews>
    <sheetView topLeftCell="A11" workbookViewId="0">
      <selection activeCell="C5" sqref="C5:I5"/>
    </sheetView>
    <sheetView topLeftCell="A8" workbookViewId="1"/>
  </sheetViews>
  <sheetFormatPr defaultRowHeight="18.75"/>
  <cols>
    <col min="6" max="6" width="12.75" customWidth="1"/>
    <col min="7" max="7" width="8.375" customWidth="1"/>
  </cols>
  <sheetData>
    <row r="1" spans="1:9">
      <c r="A1" t="s">
        <v>125</v>
      </c>
    </row>
    <row r="3" spans="1:9">
      <c r="A3" s="246" t="s">
        <v>98</v>
      </c>
      <c r="B3" s="246"/>
      <c r="C3" s="246"/>
      <c r="D3" s="246"/>
      <c r="E3" s="246"/>
      <c r="F3" s="246"/>
      <c r="G3" s="246"/>
      <c r="H3" s="246"/>
      <c r="I3" s="246"/>
    </row>
    <row r="5" spans="1:9" ht="29.1" customHeight="1">
      <c r="A5" s="221" t="s">
        <v>1</v>
      </c>
      <c r="B5" s="222"/>
      <c r="C5" s="327" t="str">
        <f>交付申請変更承認申請!$G$10</f>
        <v>○○株式会社</v>
      </c>
      <c r="D5" s="253"/>
      <c r="E5" s="253"/>
      <c r="F5" s="253"/>
      <c r="G5" s="253"/>
      <c r="H5" s="253"/>
      <c r="I5" s="254"/>
    </row>
    <row r="6" spans="1:9" ht="27.6" customHeight="1">
      <c r="A6" s="221" t="s">
        <v>2</v>
      </c>
      <c r="B6" s="222"/>
      <c r="C6" s="223"/>
      <c r="D6" s="224"/>
      <c r="E6" s="224"/>
      <c r="F6" s="224"/>
      <c r="G6" s="224"/>
      <c r="H6" s="224"/>
      <c r="I6" s="225"/>
    </row>
    <row r="7" spans="1:9" ht="32.450000000000003" customHeight="1">
      <c r="A7" s="221" t="s">
        <v>4</v>
      </c>
      <c r="B7" s="222"/>
      <c r="C7" s="223" t="s">
        <v>3</v>
      </c>
      <c r="D7" s="224"/>
      <c r="E7" s="224"/>
      <c r="F7" s="224"/>
      <c r="G7" s="224"/>
      <c r="H7" s="224"/>
      <c r="I7" s="225"/>
    </row>
    <row r="8" spans="1:9">
      <c r="A8" s="226" t="s">
        <v>5</v>
      </c>
      <c r="B8" s="227"/>
      <c r="C8" s="232" t="s">
        <v>6</v>
      </c>
      <c r="D8" s="233"/>
      <c r="E8" s="233"/>
      <c r="F8" s="233"/>
      <c r="G8" s="233"/>
      <c r="H8" s="233"/>
      <c r="I8" s="234"/>
    </row>
    <row r="9" spans="1:9">
      <c r="A9" s="228"/>
      <c r="B9" s="229"/>
      <c r="C9" s="235"/>
      <c r="D9" s="236"/>
      <c r="E9" s="236"/>
      <c r="F9" s="236"/>
      <c r="G9" s="236"/>
      <c r="H9" s="236"/>
      <c r="I9" s="237"/>
    </row>
    <row r="10" spans="1:9">
      <c r="A10" s="228"/>
      <c r="B10" s="229"/>
      <c r="C10" s="235"/>
      <c r="D10" s="236"/>
      <c r="E10" s="236"/>
      <c r="F10" s="236"/>
      <c r="G10" s="236"/>
      <c r="H10" s="236"/>
      <c r="I10" s="237"/>
    </row>
    <row r="11" spans="1:9">
      <c r="A11" s="228"/>
      <c r="B11" s="229"/>
      <c r="C11" s="235"/>
      <c r="D11" s="236"/>
      <c r="E11" s="236"/>
      <c r="F11" s="236"/>
      <c r="G11" s="236"/>
      <c r="H11" s="236"/>
      <c r="I11" s="237"/>
    </row>
    <row r="12" spans="1:9">
      <c r="A12" s="228"/>
      <c r="B12" s="229"/>
      <c r="C12" s="235"/>
      <c r="D12" s="236"/>
      <c r="E12" s="236"/>
      <c r="F12" s="236"/>
      <c r="G12" s="236"/>
      <c r="H12" s="236"/>
      <c r="I12" s="237"/>
    </row>
    <row r="13" spans="1:9">
      <c r="A13" s="230"/>
      <c r="B13" s="231"/>
      <c r="C13" s="238"/>
      <c r="D13" s="239"/>
      <c r="E13" s="239"/>
      <c r="F13" s="239"/>
      <c r="G13" s="239"/>
      <c r="H13" s="239"/>
      <c r="I13" s="240"/>
    </row>
    <row r="14" spans="1:9" ht="24.95" customHeight="1">
      <c r="A14" s="241" t="s">
        <v>139</v>
      </c>
      <c r="B14" s="227"/>
      <c r="C14" s="242" t="s">
        <v>138</v>
      </c>
      <c r="D14" s="243"/>
      <c r="E14" s="243"/>
      <c r="F14" s="243"/>
      <c r="G14" s="243"/>
      <c r="H14" s="243"/>
      <c r="I14" s="244"/>
    </row>
    <row r="15" spans="1:9" ht="26.45" customHeight="1">
      <c r="A15" s="228"/>
      <c r="B15" s="229"/>
      <c r="C15" s="223"/>
      <c r="D15" s="224"/>
      <c r="E15" s="224"/>
      <c r="F15" s="224"/>
      <c r="G15" s="224"/>
      <c r="H15" s="224"/>
      <c r="I15" s="225"/>
    </row>
    <row r="16" spans="1:9" ht="26.1" customHeight="1">
      <c r="A16" s="228"/>
      <c r="B16" s="229"/>
      <c r="C16" s="223"/>
      <c r="D16" s="224"/>
      <c r="E16" s="224"/>
      <c r="F16" s="224"/>
      <c r="G16" s="224"/>
      <c r="H16" s="224"/>
      <c r="I16" s="225"/>
    </row>
    <row r="17" spans="1:10" ht="24.6" customHeight="1">
      <c r="A17" s="228"/>
      <c r="B17" s="229"/>
      <c r="C17" s="223"/>
      <c r="D17" s="224"/>
      <c r="E17" s="224"/>
      <c r="F17" s="224"/>
      <c r="G17" s="224"/>
      <c r="H17" s="224"/>
      <c r="I17" s="225"/>
    </row>
    <row r="18" spans="1:10" ht="24.6" customHeight="1">
      <c r="A18" s="228"/>
      <c r="B18" s="229"/>
      <c r="C18" s="119"/>
      <c r="D18" s="120"/>
      <c r="E18" s="120"/>
      <c r="F18" s="120"/>
      <c r="G18" s="120"/>
      <c r="H18" s="120"/>
      <c r="I18" s="121"/>
    </row>
    <row r="19" spans="1:10" ht="27.95" customHeight="1">
      <c r="A19" s="230"/>
      <c r="B19" s="231"/>
      <c r="C19" s="223"/>
      <c r="D19" s="224"/>
      <c r="E19" s="224"/>
      <c r="F19" s="224"/>
      <c r="G19" s="224"/>
      <c r="H19" s="224"/>
      <c r="I19" s="225"/>
    </row>
    <row r="20" spans="1:10" ht="18" customHeight="1">
      <c r="A20" s="226" t="s">
        <v>9</v>
      </c>
      <c r="B20" s="227"/>
      <c r="C20" s="7" t="s">
        <v>11</v>
      </c>
      <c r="D20" s="8"/>
      <c r="E20" s="8"/>
      <c r="F20" s="90">
        <f>'事業変更計画書内訳表（資格取得支援）'!$O$11</f>
        <v>155000</v>
      </c>
      <c r="G20" s="8" t="s">
        <v>12</v>
      </c>
      <c r="H20" s="9"/>
      <c r="I20" s="10"/>
    </row>
    <row r="21" spans="1:10" ht="21" customHeight="1">
      <c r="A21" s="230"/>
      <c r="B21" s="231"/>
      <c r="C21" s="245" t="s">
        <v>13</v>
      </c>
      <c r="D21" s="246"/>
      <c r="E21" s="246"/>
      <c r="F21" s="246"/>
      <c r="G21" s="246"/>
      <c r="H21" s="246"/>
      <c r="I21" s="247"/>
    </row>
    <row r="22" spans="1:10" ht="19.5" customHeight="1">
      <c r="A22" s="226" t="s">
        <v>10</v>
      </c>
      <c r="B22" s="227"/>
      <c r="C22" s="248" t="s">
        <v>14</v>
      </c>
      <c r="D22" s="249"/>
      <c r="E22" s="23"/>
      <c r="F22" s="91">
        <f>F20/2</f>
        <v>77500</v>
      </c>
      <c r="G22" s="20" t="s">
        <v>229</v>
      </c>
      <c r="H22" s="325">
        <f>ROUNDDOWN(F22,-3)</f>
        <v>77000</v>
      </c>
      <c r="I22" s="326"/>
    </row>
    <row r="23" spans="1:10" ht="21.6" customHeight="1">
      <c r="A23" s="230"/>
      <c r="B23" s="231"/>
      <c r="C23" s="250" t="s">
        <v>31</v>
      </c>
      <c r="D23" s="251"/>
      <c r="E23" s="251"/>
      <c r="F23" s="251"/>
      <c r="G23" s="251"/>
      <c r="H23" s="251"/>
      <c r="I23" s="54"/>
      <c r="J23" s="5"/>
    </row>
    <row r="24" spans="1:10" ht="24" customHeight="1">
      <c r="A24" s="6"/>
      <c r="C24" s="216" t="s">
        <v>230</v>
      </c>
      <c r="D24" s="216"/>
      <c r="E24" s="216"/>
      <c r="F24" s="216"/>
      <c r="G24" s="216"/>
      <c r="H24" s="216"/>
      <c r="I24" s="216"/>
    </row>
  </sheetData>
  <sheetProtection algorithmName="SHA-512" hashValue="Y3L9HljK2+EjPZaiAeT+BYRBfS3w+/JWAJxoG81Pp4pRidyvKKFvu/kxkAKerpxN9HQUR8ltpRduoeNIAcioNQ==" saltValue="Oqp5uc5jhWzt4p+HYEsxcg==" spinCount="100000" sheet="1" objects="1" scenarios="1"/>
  <mergeCells count="22">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C24:I24"/>
    <mergeCell ref="H22:I22"/>
    <mergeCell ref="A20:B21"/>
    <mergeCell ref="C21:I21"/>
    <mergeCell ref="A22:B23"/>
    <mergeCell ref="C22:D22"/>
    <mergeCell ref="C23:H23"/>
  </mergeCells>
  <phoneticPr fontId="2"/>
  <pageMargins left="0.7" right="0.7" top="0.75" bottom="0.75" header="0.3" footer="0.3"/>
  <pageSetup paperSize="9" scale="95"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3BB4-EC9A-4BA4-8008-E5CA7555CAD9}">
  <dimension ref="A1:J24"/>
  <sheetViews>
    <sheetView workbookViewId="0">
      <selection activeCell="A3" sqref="A3:I3"/>
    </sheetView>
    <sheetView workbookViewId="1"/>
  </sheetViews>
  <sheetFormatPr defaultRowHeight="18.75"/>
  <cols>
    <col min="6" max="6" width="12.75" customWidth="1"/>
    <col min="7" max="7" width="8.375" customWidth="1"/>
  </cols>
  <sheetData>
    <row r="1" spans="1:9">
      <c r="A1" t="s">
        <v>0</v>
      </c>
    </row>
    <row r="3" spans="1:9">
      <c r="A3" s="246" t="s">
        <v>32</v>
      </c>
      <c r="B3" s="246"/>
      <c r="C3" s="246"/>
      <c r="D3" s="246"/>
      <c r="E3" s="246"/>
      <c r="F3" s="246"/>
      <c r="G3" s="246"/>
      <c r="H3" s="246"/>
      <c r="I3" s="246"/>
    </row>
    <row r="5" spans="1:9" ht="29.1" customHeight="1">
      <c r="A5" s="221" t="s">
        <v>1</v>
      </c>
      <c r="B5" s="222"/>
      <c r="C5" s="328"/>
      <c r="D5" s="329"/>
      <c r="E5" s="329"/>
      <c r="F5" s="329"/>
      <c r="G5" s="329"/>
      <c r="H5" s="329"/>
      <c r="I5" s="330"/>
    </row>
    <row r="6" spans="1:9" ht="27.6" customHeight="1">
      <c r="A6" s="221" t="s">
        <v>2</v>
      </c>
      <c r="B6" s="222"/>
      <c r="C6" s="328"/>
      <c r="D6" s="329"/>
      <c r="E6" s="329"/>
      <c r="F6" s="329"/>
      <c r="G6" s="329"/>
      <c r="H6" s="329"/>
      <c r="I6" s="330"/>
    </row>
    <row r="7" spans="1:9" ht="32.450000000000003" customHeight="1">
      <c r="A7" s="221" t="s">
        <v>4</v>
      </c>
      <c r="B7" s="222"/>
      <c r="C7" s="328" t="s">
        <v>3</v>
      </c>
      <c r="D7" s="329"/>
      <c r="E7" s="329"/>
      <c r="F7" s="329"/>
      <c r="G7" s="329"/>
      <c r="H7" s="329"/>
      <c r="I7" s="330"/>
    </row>
    <row r="8" spans="1:9">
      <c r="A8" s="226" t="s">
        <v>5</v>
      </c>
      <c r="B8" s="227"/>
      <c r="C8" s="331" t="s">
        <v>6</v>
      </c>
      <c r="D8" s="332"/>
      <c r="E8" s="332"/>
      <c r="F8" s="332"/>
      <c r="G8" s="332"/>
      <c r="H8" s="332"/>
      <c r="I8" s="333"/>
    </row>
    <row r="9" spans="1:9">
      <c r="A9" s="228"/>
      <c r="B9" s="229"/>
      <c r="C9" s="334"/>
      <c r="D9" s="335"/>
      <c r="E9" s="335"/>
      <c r="F9" s="335"/>
      <c r="G9" s="335"/>
      <c r="H9" s="335"/>
      <c r="I9" s="336"/>
    </row>
    <row r="10" spans="1:9">
      <c r="A10" s="228"/>
      <c r="B10" s="229"/>
      <c r="C10" s="334"/>
      <c r="D10" s="335"/>
      <c r="E10" s="335"/>
      <c r="F10" s="335"/>
      <c r="G10" s="335"/>
      <c r="H10" s="335"/>
      <c r="I10" s="336"/>
    </row>
    <row r="11" spans="1:9">
      <c r="A11" s="228"/>
      <c r="B11" s="229"/>
      <c r="C11" s="334"/>
      <c r="D11" s="335"/>
      <c r="E11" s="335"/>
      <c r="F11" s="335"/>
      <c r="G11" s="335"/>
      <c r="H11" s="335"/>
      <c r="I11" s="336"/>
    </row>
    <row r="12" spans="1:9">
      <c r="A12" s="228"/>
      <c r="B12" s="229"/>
      <c r="C12" s="334"/>
      <c r="D12" s="335"/>
      <c r="E12" s="335"/>
      <c r="F12" s="335"/>
      <c r="G12" s="335"/>
      <c r="H12" s="335"/>
      <c r="I12" s="336"/>
    </row>
    <row r="13" spans="1:9">
      <c r="A13" s="230"/>
      <c r="B13" s="231"/>
      <c r="C13" s="337"/>
      <c r="D13" s="338"/>
      <c r="E13" s="338"/>
      <c r="F13" s="338"/>
      <c r="G13" s="338"/>
      <c r="H13" s="338"/>
      <c r="I13" s="339"/>
    </row>
    <row r="14" spans="1:9" ht="24.95" customHeight="1">
      <c r="A14" s="241" t="s">
        <v>7</v>
      </c>
      <c r="B14" s="227"/>
      <c r="C14" s="340" t="s">
        <v>8</v>
      </c>
      <c r="D14" s="341"/>
      <c r="E14" s="341"/>
      <c r="F14" s="341"/>
      <c r="G14" s="341"/>
      <c r="H14" s="341"/>
      <c r="I14" s="342"/>
    </row>
    <row r="15" spans="1:9" ht="26.45" customHeight="1">
      <c r="A15" s="228"/>
      <c r="B15" s="229"/>
      <c r="C15" s="328"/>
      <c r="D15" s="329"/>
      <c r="E15" s="329"/>
      <c r="F15" s="329"/>
      <c r="G15" s="329"/>
      <c r="H15" s="329"/>
      <c r="I15" s="330"/>
    </row>
    <row r="16" spans="1:9" ht="26.1" customHeight="1">
      <c r="A16" s="228"/>
      <c r="B16" s="229"/>
      <c r="C16" s="328"/>
      <c r="D16" s="329"/>
      <c r="E16" s="329"/>
      <c r="F16" s="329"/>
      <c r="G16" s="329"/>
      <c r="H16" s="329"/>
      <c r="I16" s="330"/>
    </row>
    <row r="17" spans="1:10" ht="24.6" customHeight="1">
      <c r="A17" s="228"/>
      <c r="B17" s="229"/>
      <c r="C17" s="328"/>
      <c r="D17" s="329"/>
      <c r="E17" s="329"/>
      <c r="F17" s="329"/>
      <c r="G17" s="329"/>
      <c r="H17" s="329"/>
      <c r="I17" s="330"/>
    </row>
    <row r="18" spans="1:10" ht="24.6" customHeight="1">
      <c r="A18" s="228"/>
      <c r="B18" s="229"/>
      <c r="C18" s="24"/>
      <c r="D18" s="25"/>
      <c r="E18" s="25"/>
      <c r="F18" s="25"/>
      <c r="G18" s="25"/>
      <c r="H18" s="25"/>
      <c r="I18" s="26"/>
    </row>
    <row r="19" spans="1:10" ht="27.95" customHeight="1">
      <c r="A19" s="230"/>
      <c r="B19" s="231"/>
      <c r="C19" s="328"/>
      <c r="D19" s="329"/>
      <c r="E19" s="329"/>
      <c r="F19" s="329"/>
      <c r="G19" s="329"/>
      <c r="H19" s="329"/>
      <c r="I19" s="330"/>
    </row>
    <row r="20" spans="1:10" ht="18" customHeight="1">
      <c r="A20" s="226" t="s">
        <v>9</v>
      </c>
      <c r="B20" s="227"/>
      <c r="C20" s="7" t="s">
        <v>11</v>
      </c>
      <c r="D20" s="8"/>
      <c r="E20" s="8"/>
      <c r="F20" s="21" t="e">
        <f>#REF!</f>
        <v>#REF!</v>
      </c>
      <c r="G20" s="8" t="s">
        <v>12</v>
      </c>
      <c r="H20" s="9"/>
      <c r="I20" s="10"/>
    </row>
    <row r="21" spans="1:10" ht="21" customHeight="1">
      <c r="A21" s="230"/>
      <c r="B21" s="231"/>
      <c r="C21" s="245" t="s">
        <v>13</v>
      </c>
      <c r="D21" s="246"/>
      <c r="E21" s="246"/>
      <c r="F21" s="246"/>
      <c r="G21" s="246"/>
      <c r="H21" s="246"/>
      <c r="I21" s="247"/>
    </row>
    <row r="22" spans="1:10" ht="19.5" customHeight="1">
      <c r="A22" s="226" t="s">
        <v>10</v>
      </c>
      <c r="B22" s="227"/>
      <c r="C22" s="248" t="s">
        <v>14</v>
      </c>
      <c r="D22" s="249"/>
      <c r="E22" s="23"/>
      <c r="F22" s="22" t="e">
        <f>F20/2</f>
        <v>#REF!</v>
      </c>
      <c r="G22" s="20" t="s">
        <v>15</v>
      </c>
      <c r="H22" s="11"/>
      <c r="I22" s="12"/>
    </row>
    <row r="23" spans="1:10" ht="21.6" customHeight="1">
      <c r="A23" s="230"/>
      <c r="B23" s="231"/>
      <c r="C23" s="250" t="s">
        <v>31</v>
      </c>
      <c r="D23" s="251"/>
      <c r="E23" s="251"/>
      <c r="F23" s="251"/>
      <c r="G23" s="251"/>
      <c r="H23" s="251"/>
      <c r="I23" s="13"/>
      <c r="J23" s="5"/>
    </row>
    <row r="24" spans="1:10" ht="24" customHeight="1">
      <c r="A24" s="5"/>
      <c r="I24" s="6"/>
    </row>
  </sheetData>
  <mergeCells count="20">
    <mergeCell ref="A20:B21"/>
    <mergeCell ref="C21:I21"/>
    <mergeCell ref="A22:B23"/>
    <mergeCell ref="C22:D22"/>
    <mergeCell ref="C23:H23"/>
    <mergeCell ref="A8:B13"/>
    <mergeCell ref="C8:I13"/>
    <mergeCell ref="A14:B19"/>
    <mergeCell ref="C14:I14"/>
    <mergeCell ref="C15:I15"/>
    <mergeCell ref="C16:I16"/>
    <mergeCell ref="C17:I17"/>
    <mergeCell ref="C19:I19"/>
    <mergeCell ref="A7:B7"/>
    <mergeCell ref="C7:I7"/>
    <mergeCell ref="A3:I3"/>
    <mergeCell ref="A5:B5"/>
    <mergeCell ref="C5:I5"/>
    <mergeCell ref="A6:B6"/>
    <mergeCell ref="C6:I6"/>
  </mergeCells>
  <phoneticPr fontId="2"/>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1E1B-5104-4DF1-B459-0A54FF7F5217}">
  <sheetPr>
    <tabColor theme="5" tint="0.79998168889431442"/>
    <pageSetUpPr fitToPage="1"/>
  </sheetPr>
  <dimension ref="B3:P18"/>
  <sheetViews>
    <sheetView workbookViewId="0">
      <selection activeCell="I6" sqref="I6"/>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3" spans="2:16" ht="35.1" customHeight="1">
      <c r="B3" s="255" t="s">
        <v>16</v>
      </c>
      <c r="C3" s="256"/>
      <c r="E3" s="257"/>
      <c r="F3" s="257"/>
    </row>
    <row r="4" spans="2:16" ht="35.1" customHeight="1">
      <c r="E4" s="258" t="s">
        <v>22</v>
      </c>
      <c r="F4" s="258"/>
      <c r="G4" s="258"/>
      <c r="H4" s="258"/>
      <c r="I4" s="258" t="s">
        <v>29</v>
      </c>
      <c r="J4" s="258"/>
      <c r="K4" s="258"/>
      <c r="L4" s="258"/>
      <c r="M4" s="258"/>
      <c r="N4" s="258"/>
    </row>
    <row r="5" spans="2:16" ht="35.1" customHeight="1">
      <c r="B5" s="14" t="s">
        <v>18</v>
      </c>
      <c r="C5" s="259" t="s">
        <v>17</v>
      </c>
      <c r="D5" s="260"/>
      <c r="E5" s="259" t="s">
        <v>23</v>
      </c>
      <c r="F5" s="261"/>
      <c r="G5" s="260"/>
      <c r="H5" s="1" t="s">
        <v>27</v>
      </c>
      <c r="I5" s="255" t="s">
        <v>23</v>
      </c>
      <c r="J5" s="256"/>
      <c r="K5" s="259" t="s">
        <v>19</v>
      </c>
      <c r="L5" s="261"/>
      <c r="M5" s="261"/>
      <c r="N5" s="2" t="s">
        <v>28</v>
      </c>
      <c r="O5" s="259" t="s">
        <v>21</v>
      </c>
      <c r="P5" s="260"/>
    </row>
    <row r="6" spans="2:16" ht="35.1" customHeight="1">
      <c r="B6" s="16">
        <v>1</v>
      </c>
      <c r="C6" s="262" t="s">
        <v>142</v>
      </c>
      <c r="D6" s="263"/>
      <c r="E6" s="264">
        <v>100000</v>
      </c>
      <c r="F6" s="265"/>
      <c r="G6" s="4" t="s">
        <v>20</v>
      </c>
      <c r="H6" s="110">
        <v>46047</v>
      </c>
      <c r="I6" s="114">
        <v>5000</v>
      </c>
      <c r="J6" s="4" t="s">
        <v>30</v>
      </c>
      <c r="K6" s="110">
        <v>45772</v>
      </c>
      <c r="L6" s="122" t="s">
        <v>24</v>
      </c>
      <c r="M6" s="111">
        <v>46106</v>
      </c>
      <c r="N6" s="92">
        <f>ROUND((M6-K6)/30,0)</f>
        <v>11</v>
      </c>
      <c r="O6" s="93">
        <f>N6*I6+E6</f>
        <v>155000</v>
      </c>
      <c r="P6" s="15" t="s">
        <v>20</v>
      </c>
    </row>
    <row r="7" spans="2:16" ht="35.1" customHeight="1">
      <c r="B7" s="16">
        <v>2</v>
      </c>
      <c r="C7" s="262"/>
      <c r="D7" s="263"/>
      <c r="E7" s="264"/>
      <c r="F7" s="265"/>
      <c r="G7" s="18" t="s">
        <v>20</v>
      </c>
      <c r="H7" s="110" t="s">
        <v>26</v>
      </c>
      <c r="I7" s="114"/>
      <c r="J7" s="4" t="s">
        <v>30</v>
      </c>
      <c r="K7" s="110" t="s">
        <v>26</v>
      </c>
      <c r="L7" s="122" t="s">
        <v>25</v>
      </c>
      <c r="M7" s="111" t="s">
        <v>26</v>
      </c>
      <c r="N7" s="92"/>
      <c r="O7" s="93">
        <f t="shared" ref="O7:O10" si="0">N7*I7+E7</f>
        <v>0</v>
      </c>
      <c r="P7" s="15" t="s">
        <v>20</v>
      </c>
    </row>
    <row r="8" spans="2:16" ht="35.1" customHeight="1">
      <c r="B8" s="16">
        <v>3</v>
      </c>
      <c r="C8" s="262"/>
      <c r="D8" s="263"/>
      <c r="E8" s="264"/>
      <c r="F8" s="265"/>
      <c r="G8" s="19" t="s">
        <v>20</v>
      </c>
      <c r="H8" s="110" t="s">
        <v>26</v>
      </c>
      <c r="I8" s="114"/>
      <c r="J8" s="4" t="s">
        <v>30</v>
      </c>
      <c r="K8" s="110" t="s">
        <v>26</v>
      </c>
      <c r="L8" s="122" t="s">
        <v>25</v>
      </c>
      <c r="M8" s="111" t="s">
        <v>26</v>
      </c>
      <c r="N8" s="92"/>
      <c r="O8" s="93">
        <f t="shared" si="0"/>
        <v>0</v>
      </c>
      <c r="P8" s="15" t="s">
        <v>20</v>
      </c>
    </row>
    <row r="9" spans="2:16" ht="35.1" customHeight="1">
      <c r="B9" s="16">
        <v>4</v>
      </c>
      <c r="C9" s="262"/>
      <c r="D9" s="263"/>
      <c r="E9" s="264"/>
      <c r="F9" s="265"/>
      <c r="G9" s="19" t="s">
        <v>20</v>
      </c>
      <c r="H9" s="110" t="s">
        <v>26</v>
      </c>
      <c r="I9" s="114"/>
      <c r="J9" s="4" t="s">
        <v>30</v>
      </c>
      <c r="K9" s="110" t="s">
        <v>26</v>
      </c>
      <c r="L9" s="122" t="s">
        <v>25</v>
      </c>
      <c r="M9" s="111" t="s">
        <v>26</v>
      </c>
      <c r="N9" s="92"/>
      <c r="O9" s="93">
        <f t="shared" si="0"/>
        <v>0</v>
      </c>
      <c r="P9" s="15" t="s">
        <v>20</v>
      </c>
    </row>
    <row r="10" spans="2:16" ht="35.1" customHeight="1">
      <c r="B10" s="16">
        <v>5</v>
      </c>
      <c r="C10" s="262"/>
      <c r="D10" s="263"/>
      <c r="E10" s="264"/>
      <c r="F10" s="265"/>
      <c r="G10" s="19" t="s">
        <v>20</v>
      </c>
      <c r="H10" s="110" t="s">
        <v>26</v>
      </c>
      <c r="I10" s="114"/>
      <c r="J10" s="4" t="s">
        <v>30</v>
      </c>
      <c r="K10" s="110" t="s">
        <v>26</v>
      </c>
      <c r="L10" s="122" t="s">
        <v>25</v>
      </c>
      <c r="M10" s="111" t="s">
        <v>26</v>
      </c>
      <c r="N10" s="92"/>
      <c r="O10" s="93">
        <f t="shared" si="0"/>
        <v>0</v>
      </c>
      <c r="P10" s="15" t="s">
        <v>20</v>
      </c>
    </row>
    <row r="11" spans="2:16" ht="35.1" customHeight="1">
      <c r="N11" s="28" t="s">
        <v>33</v>
      </c>
      <c r="O11" s="94">
        <f>SUM(O6:O10)</f>
        <v>155000</v>
      </c>
      <c r="P11" s="15" t="s">
        <v>20</v>
      </c>
    </row>
    <row r="18" spans="2:2" ht="35.1" customHeight="1">
      <c r="B18" s="17"/>
    </row>
  </sheetData>
  <sheetProtection sheet="1" objects="1" scenarios="1" selectLockedCells="1"/>
  <mergeCells count="19">
    <mergeCell ref="C9:D9"/>
    <mergeCell ref="E9:F9"/>
    <mergeCell ref="C10:D10"/>
    <mergeCell ref="E10:F10"/>
    <mergeCell ref="O5:P5"/>
    <mergeCell ref="C6:D6"/>
    <mergeCell ref="E6:F6"/>
    <mergeCell ref="C7:D7"/>
    <mergeCell ref="E7:F7"/>
    <mergeCell ref="C8:D8"/>
    <mergeCell ref="E8:F8"/>
    <mergeCell ref="B3:C3"/>
    <mergeCell ref="E3:F3"/>
    <mergeCell ref="E4:H4"/>
    <mergeCell ref="I4:N4"/>
    <mergeCell ref="C5:D5"/>
    <mergeCell ref="E5:G5"/>
    <mergeCell ref="I5:J5"/>
    <mergeCell ref="K5:M5"/>
  </mergeCells>
  <phoneticPr fontId="2"/>
  <pageMargins left="0.7" right="0.7" top="0.75" bottom="0.75" header="0.3" footer="0.3"/>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A030-5446-4F9C-AF89-FCE2BC63D21B}">
  <sheetPr>
    <tabColor theme="1"/>
  </sheetPr>
  <dimension ref="A1"/>
  <sheetViews>
    <sheetView workbookViewId="0"/>
    <sheetView workbookViewId="1"/>
  </sheetViews>
  <sheetFormatPr defaultRowHeight="18.75"/>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27A4-4052-463D-8D04-175E686EE7DB}">
  <sheetPr>
    <tabColor theme="5" tint="0.79998168889431442"/>
  </sheetPr>
  <dimension ref="A1:J25"/>
  <sheetViews>
    <sheetView topLeftCell="A11" workbookViewId="0">
      <selection activeCell="C6" sqref="C6:I6"/>
    </sheetView>
    <sheetView topLeftCell="A8" workbookViewId="1"/>
  </sheetViews>
  <sheetFormatPr defaultRowHeight="18.75"/>
  <cols>
    <col min="6" max="6" width="12.75" customWidth="1"/>
    <col min="7" max="7" width="11.25" customWidth="1"/>
  </cols>
  <sheetData>
    <row r="1" spans="1:9">
      <c r="A1" s="69" t="s">
        <v>125</v>
      </c>
    </row>
    <row r="3" spans="1:9">
      <c r="A3" s="246" t="s">
        <v>93</v>
      </c>
      <c r="B3" s="246"/>
      <c r="C3" s="246"/>
      <c r="D3" s="246"/>
      <c r="E3" s="246"/>
      <c r="F3" s="246"/>
      <c r="G3" s="246"/>
      <c r="H3" s="246"/>
      <c r="I3" s="246"/>
    </row>
    <row r="5" spans="1:9" ht="29.1" customHeight="1">
      <c r="A5" s="221" t="s">
        <v>1</v>
      </c>
      <c r="B5" s="222"/>
      <c r="C5" s="327" t="str">
        <f>'事業変更計画書（資格取得支援'!$C$5</f>
        <v>○○株式会社</v>
      </c>
      <c r="D5" s="253"/>
      <c r="E5" s="253"/>
      <c r="F5" s="253"/>
      <c r="G5" s="253"/>
      <c r="H5" s="253"/>
      <c r="I5" s="254"/>
    </row>
    <row r="6" spans="1:9" ht="27.6" customHeight="1">
      <c r="A6" s="221" t="s">
        <v>35</v>
      </c>
      <c r="B6" s="222"/>
      <c r="C6" s="223"/>
      <c r="D6" s="224"/>
      <c r="E6" s="224"/>
      <c r="F6" s="224"/>
      <c r="G6" s="224"/>
      <c r="H6" s="224"/>
      <c r="I6" s="225"/>
    </row>
    <row r="7" spans="1:9" ht="32.450000000000003" customHeight="1">
      <c r="A7" s="221" t="s">
        <v>36</v>
      </c>
      <c r="B7" s="222"/>
      <c r="C7" s="223" t="s">
        <v>3</v>
      </c>
      <c r="D7" s="224"/>
      <c r="E7" s="224"/>
      <c r="F7" s="224"/>
      <c r="G7" s="224"/>
      <c r="H7" s="224"/>
      <c r="I7" s="225"/>
    </row>
    <row r="8" spans="1:9">
      <c r="A8" s="226" t="s">
        <v>37</v>
      </c>
      <c r="B8" s="227"/>
      <c r="C8" s="232" t="s">
        <v>6</v>
      </c>
      <c r="D8" s="233"/>
      <c r="E8" s="233"/>
      <c r="F8" s="233"/>
      <c r="G8" s="233"/>
      <c r="H8" s="233"/>
      <c r="I8" s="234"/>
    </row>
    <row r="9" spans="1:9">
      <c r="A9" s="228"/>
      <c r="B9" s="229"/>
      <c r="C9" s="235"/>
      <c r="D9" s="236"/>
      <c r="E9" s="236"/>
      <c r="F9" s="236"/>
      <c r="G9" s="236"/>
      <c r="H9" s="236"/>
      <c r="I9" s="237"/>
    </row>
    <row r="10" spans="1:9">
      <c r="A10" s="228"/>
      <c r="B10" s="229"/>
      <c r="C10" s="235"/>
      <c r="D10" s="236"/>
      <c r="E10" s="236"/>
      <c r="F10" s="236"/>
      <c r="G10" s="236"/>
      <c r="H10" s="236"/>
      <c r="I10" s="237"/>
    </row>
    <row r="11" spans="1:9">
      <c r="A11" s="228"/>
      <c r="B11" s="229"/>
      <c r="C11" s="235"/>
      <c r="D11" s="236"/>
      <c r="E11" s="236"/>
      <c r="F11" s="236"/>
      <c r="G11" s="236"/>
      <c r="H11" s="236"/>
      <c r="I11" s="237"/>
    </row>
    <row r="12" spans="1:9">
      <c r="A12" s="228"/>
      <c r="B12" s="229"/>
      <c r="C12" s="235"/>
      <c r="D12" s="236"/>
      <c r="E12" s="236"/>
      <c r="F12" s="236"/>
      <c r="G12" s="236"/>
      <c r="H12" s="236"/>
      <c r="I12" s="237"/>
    </row>
    <row r="13" spans="1:9">
      <c r="A13" s="230"/>
      <c r="B13" s="231"/>
      <c r="C13" s="238"/>
      <c r="D13" s="239"/>
      <c r="E13" s="239"/>
      <c r="F13" s="239"/>
      <c r="G13" s="239"/>
      <c r="H13" s="239"/>
      <c r="I13" s="240"/>
    </row>
    <row r="14" spans="1:9" ht="24.95" customHeight="1">
      <c r="A14" s="241" t="s">
        <v>140</v>
      </c>
      <c r="B14" s="227"/>
      <c r="C14" s="242" t="s">
        <v>138</v>
      </c>
      <c r="D14" s="243"/>
      <c r="E14" s="243"/>
      <c r="F14" s="243"/>
      <c r="G14" s="243"/>
      <c r="H14" s="243"/>
      <c r="I14" s="244"/>
    </row>
    <row r="15" spans="1:9" ht="26.45" customHeight="1">
      <c r="A15" s="228"/>
      <c r="B15" s="229"/>
      <c r="C15" s="223"/>
      <c r="D15" s="224"/>
      <c r="E15" s="224"/>
      <c r="F15" s="224"/>
      <c r="G15" s="224"/>
      <c r="H15" s="224"/>
      <c r="I15" s="225"/>
    </row>
    <row r="16" spans="1:9" ht="26.1" customHeight="1">
      <c r="A16" s="228"/>
      <c r="B16" s="229"/>
      <c r="C16" s="223"/>
      <c r="D16" s="224"/>
      <c r="E16" s="224"/>
      <c r="F16" s="224"/>
      <c r="G16" s="224"/>
      <c r="H16" s="224"/>
      <c r="I16" s="225"/>
    </row>
    <row r="17" spans="1:10" ht="24.6" customHeight="1">
      <c r="A17" s="228"/>
      <c r="B17" s="229"/>
      <c r="C17" s="223"/>
      <c r="D17" s="224"/>
      <c r="E17" s="224"/>
      <c r="F17" s="224"/>
      <c r="G17" s="224"/>
      <c r="H17" s="224"/>
      <c r="I17" s="225"/>
    </row>
    <row r="18" spans="1:10" ht="24.6" customHeight="1">
      <c r="A18" s="228"/>
      <c r="B18" s="229"/>
      <c r="C18" s="119"/>
      <c r="D18" s="120"/>
      <c r="E18" s="120"/>
      <c r="F18" s="120"/>
      <c r="G18" s="120"/>
      <c r="H18" s="120"/>
      <c r="I18" s="121"/>
    </row>
    <row r="19" spans="1:10" ht="27.95" customHeight="1">
      <c r="A19" s="230"/>
      <c r="B19" s="231"/>
      <c r="C19" s="223"/>
      <c r="D19" s="224"/>
      <c r="E19" s="224"/>
      <c r="F19" s="224"/>
      <c r="G19" s="224"/>
      <c r="H19" s="224"/>
      <c r="I19" s="225"/>
    </row>
    <row r="20" spans="1:10" ht="18" customHeight="1">
      <c r="A20" s="226" t="s">
        <v>9</v>
      </c>
      <c r="B20" s="227"/>
      <c r="C20" s="248" t="s">
        <v>38</v>
      </c>
      <c r="D20" s="249"/>
      <c r="E20" s="249"/>
      <c r="F20" s="249"/>
      <c r="G20" s="90">
        <f>'事業変更計画書内訳表（代替職員確保支援）'!$S$11</f>
        <v>1940000</v>
      </c>
      <c r="H20" s="8" t="s">
        <v>12</v>
      </c>
      <c r="I20" s="10"/>
    </row>
    <row r="21" spans="1:10" ht="18" customHeight="1">
      <c r="A21" s="228"/>
      <c r="B21" s="229"/>
      <c r="C21" s="29"/>
      <c r="D21" s="30"/>
      <c r="E21" s="30"/>
      <c r="F21" s="33"/>
      <c r="G21" s="30"/>
      <c r="H21" s="31"/>
      <c r="I21" s="32"/>
    </row>
    <row r="22" spans="1:10" ht="21" customHeight="1" thickBot="1">
      <c r="A22" s="230"/>
      <c r="B22" s="231"/>
      <c r="C22" s="245" t="s">
        <v>13</v>
      </c>
      <c r="D22" s="246"/>
      <c r="E22" s="246"/>
      <c r="F22" s="246"/>
      <c r="G22" s="246"/>
      <c r="H22" s="246"/>
      <c r="I22" s="247"/>
    </row>
    <row r="23" spans="1:10" ht="19.5" customHeight="1" thickBot="1">
      <c r="A23" s="226" t="s">
        <v>10</v>
      </c>
      <c r="B23" s="227"/>
      <c r="C23" s="248" t="s">
        <v>14</v>
      </c>
      <c r="D23" s="249"/>
      <c r="E23" s="23"/>
      <c r="F23" s="91">
        <f>G20/2</f>
        <v>970000</v>
      </c>
      <c r="G23" s="20" t="s">
        <v>232</v>
      </c>
      <c r="H23" s="266">
        <f>ROUNDDOWN(F23,-3)</f>
        <v>970000</v>
      </c>
      <c r="I23" s="267"/>
    </row>
    <row r="24" spans="1:10" ht="21.6" customHeight="1">
      <c r="A24" s="230"/>
      <c r="B24" s="231"/>
      <c r="C24" s="250" t="s">
        <v>39</v>
      </c>
      <c r="D24" s="251"/>
      <c r="E24" s="251"/>
      <c r="F24" s="251"/>
      <c r="G24" s="251"/>
      <c r="H24" s="251"/>
      <c r="I24" s="13"/>
      <c r="J24" s="5"/>
    </row>
    <row r="25" spans="1:10" ht="24" customHeight="1">
      <c r="A25" s="5"/>
      <c r="C25" s="216" t="s">
        <v>230</v>
      </c>
      <c r="D25" s="216"/>
      <c r="E25" s="216"/>
      <c r="F25" s="216"/>
      <c r="G25" s="216"/>
      <c r="H25" s="216"/>
      <c r="I25" s="216"/>
    </row>
  </sheetData>
  <sheetProtection algorithmName="SHA-512" hashValue="yBguFgHDhntKZwR7K19gXEGU1NkZ0oYy9ro2+K0lmBY6C9p8ivRtdWEbjUtP23WzLrHVhXb3Wl/qa3TnExl4OQ==" saltValue="J5Q3BaJgbj2vIqt8aSKYbQ==" spinCount="100000" sheet="1" objects="1" scenarios="1" selectLockedCells="1"/>
  <mergeCells count="23">
    <mergeCell ref="C19:I19"/>
    <mergeCell ref="A20:B22"/>
    <mergeCell ref="C20:F20"/>
    <mergeCell ref="C22:I22"/>
    <mergeCell ref="A23:B24"/>
    <mergeCell ref="C23:D23"/>
    <mergeCell ref="C24:H24"/>
    <mergeCell ref="C25:I25"/>
    <mergeCell ref="H23:I23"/>
    <mergeCell ref="A7:B7"/>
    <mergeCell ref="C7:I7"/>
    <mergeCell ref="A3:I3"/>
    <mergeCell ref="A5:B5"/>
    <mergeCell ref="C5:I5"/>
    <mergeCell ref="A6:B6"/>
    <mergeCell ref="C6:I6"/>
    <mergeCell ref="A8:B13"/>
    <mergeCell ref="C8:I13"/>
    <mergeCell ref="A14:B19"/>
    <mergeCell ref="C14:I14"/>
    <mergeCell ref="C15:I15"/>
    <mergeCell ref="C16:I16"/>
    <mergeCell ref="C17:I17"/>
  </mergeCells>
  <phoneticPr fontId="2"/>
  <pageMargins left="0.7" right="0.7" top="0.75" bottom="0.75" header="0.3" footer="0.3"/>
  <pageSetup paperSize="9" fitToHeight="0"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3272-20A5-4453-B5DA-431ACB3CCCBA}">
  <sheetPr>
    <tabColor theme="5" tint="0.79998168889431442"/>
    <pageSetUpPr fitToPage="1"/>
  </sheetPr>
  <dimension ref="B3:T18"/>
  <sheetViews>
    <sheetView topLeftCell="A7" workbookViewId="0">
      <selection activeCell="C6" sqref="C6:D6"/>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3" spans="2:20" ht="35.1" customHeight="1">
      <c r="B3" s="255" t="s">
        <v>16</v>
      </c>
      <c r="C3" s="256"/>
      <c r="E3" s="257"/>
      <c r="F3" s="257"/>
    </row>
    <row r="4" spans="2:20" ht="35.1" customHeight="1">
      <c r="E4" s="258" t="s">
        <v>41</v>
      </c>
      <c r="F4" s="258"/>
      <c r="G4" s="258"/>
      <c r="H4" s="258"/>
      <c r="I4" s="258"/>
      <c r="J4" s="258"/>
      <c r="K4" s="27"/>
      <c r="L4" s="27"/>
      <c r="M4" s="258" t="s">
        <v>40</v>
      </c>
      <c r="N4" s="258"/>
      <c r="O4" s="258"/>
      <c r="P4" s="258"/>
      <c r="Q4" s="258"/>
      <c r="R4" s="258"/>
    </row>
    <row r="5" spans="2:20" ht="35.1" customHeight="1">
      <c r="B5" s="14" t="s">
        <v>18</v>
      </c>
      <c r="C5" s="270" t="s">
        <v>17</v>
      </c>
      <c r="D5" s="271"/>
      <c r="E5" s="255" t="s">
        <v>23</v>
      </c>
      <c r="F5" s="272"/>
      <c r="G5" s="256"/>
      <c r="H5" s="259" t="s">
        <v>144</v>
      </c>
      <c r="I5" s="261"/>
      <c r="J5" s="261"/>
      <c r="K5" s="3" t="s">
        <v>174</v>
      </c>
      <c r="L5" s="2" t="s">
        <v>175</v>
      </c>
      <c r="M5" s="255" t="s">
        <v>23</v>
      </c>
      <c r="N5" s="256"/>
      <c r="O5" s="259" t="s">
        <v>145</v>
      </c>
      <c r="P5" s="261"/>
      <c r="Q5" s="261"/>
      <c r="R5" s="2" t="s">
        <v>28</v>
      </c>
      <c r="S5" s="259" t="s">
        <v>21</v>
      </c>
      <c r="T5" s="260"/>
    </row>
    <row r="6" spans="2:20" ht="35.1" customHeight="1">
      <c r="B6" s="16">
        <v>1</v>
      </c>
      <c r="C6" s="262" t="s">
        <v>142</v>
      </c>
      <c r="D6" s="263"/>
      <c r="E6" s="109">
        <v>10000</v>
      </c>
      <c r="F6" s="34"/>
      <c r="G6" s="4" t="s">
        <v>143</v>
      </c>
      <c r="H6" s="110">
        <v>45748</v>
      </c>
      <c r="I6" s="3" t="s">
        <v>24</v>
      </c>
      <c r="J6" s="111">
        <v>45767</v>
      </c>
      <c r="K6" s="112">
        <v>6</v>
      </c>
      <c r="L6" s="113">
        <f>ROUND((J6-H6)+1/1,0)-K6</f>
        <v>14</v>
      </c>
      <c r="M6" s="114">
        <v>200000</v>
      </c>
      <c r="N6" s="4" t="s">
        <v>30</v>
      </c>
      <c r="O6" s="110">
        <v>45778</v>
      </c>
      <c r="P6" s="3" t="s">
        <v>24</v>
      </c>
      <c r="Q6" s="111">
        <v>46052</v>
      </c>
      <c r="R6" s="95">
        <f>ROUND((Q6-O6)/30,0)</f>
        <v>9</v>
      </c>
      <c r="S6" s="96">
        <f>R6*M6+E6*L6</f>
        <v>1940000</v>
      </c>
      <c r="T6" s="15" t="s">
        <v>20</v>
      </c>
    </row>
    <row r="7" spans="2:20" ht="35.1" customHeight="1">
      <c r="B7" s="16">
        <v>2</v>
      </c>
      <c r="C7" s="262"/>
      <c r="D7" s="263"/>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2:20" ht="35.1" customHeight="1">
      <c r="B8" s="16">
        <v>3</v>
      </c>
      <c r="C8" s="262"/>
      <c r="D8" s="263"/>
      <c r="E8" s="109"/>
      <c r="F8" s="34"/>
      <c r="G8" s="19" t="s">
        <v>20</v>
      </c>
      <c r="H8" s="110"/>
      <c r="I8" s="3" t="s">
        <v>25</v>
      </c>
      <c r="J8" s="111"/>
      <c r="K8" s="112"/>
      <c r="L8" s="113">
        <f t="shared" si="0"/>
        <v>1</v>
      </c>
      <c r="M8" s="109"/>
      <c r="N8" s="4" t="s">
        <v>30</v>
      </c>
      <c r="O8" s="110"/>
      <c r="P8" s="3" t="s">
        <v>25</v>
      </c>
      <c r="Q8" s="111"/>
      <c r="R8" s="95"/>
      <c r="S8" s="96">
        <f>R8*M8+E8*L8</f>
        <v>0</v>
      </c>
      <c r="T8" s="15" t="s">
        <v>20</v>
      </c>
    </row>
    <row r="9" spans="2:20" ht="35.1" customHeight="1">
      <c r="B9" s="16">
        <v>4</v>
      </c>
      <c r="C9" s="262"/>
      <c r="D9" s="263"/>
      <c r="E9" s="109"/>
      <c r="F9" s="34"/>
      <c r="G9" s="19" t="s">
        <v>20</v>
      </c>
      <c r="H9" s="110"/>
      <c r="I9" s="3" t="s">
        <v>25</v>
      </c>
      <c r="J9" s="111"/>
      <c r="K9" s="112"/>
      <c r="L9" s="113">
        <f t="shared" si="0"/>
        <v>1</v>
      </c>
      <c r="M9" s="109"/>
      <c r="N9" s="4" t="s">
        <v>30</v>
      </c>
      <c r="O9" s="110"/>
      <c r="P9" s="3" t="s">
        <v>25</v>
      </c>
      <c r="Q9" s="111"/>
      <c r="R9" s="95"/>
      <c r="S9" s="96">
        <f>R9*M9+E9*L9</f>
        <v>0</v>
      </c>
      <c r="T9" s="15" t="s">
        <v>20</v>
      </c>
    </row>
    <row r="10" spans="2:20" ht="35.1" customHeight="1">
      <c r="B10" s="16">
        <v>5</v>
      </c>
      <c r="C10" s="262"/>
      <c r="D10" s="263"/>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2:20" ht="35.1" customHeight="1">
      <c r="R11" s="28" t="s">
        <v>33</v>
      </c>
      <c r="S11" s="97">
        <f>SUM(S6:S10)</f>
        <v>1940000</v>
      </c>
    </row>
    <row r="18" spans="2:2" ht="35.1" customHeight="1">
      <c r="B18" s="17"/>
    </row>
  </sheetData>
  <sheetProtection algorithmName="SHA-512" hashValue="c/Px4wxHV5zv1h1Edc/4P/wkHYWx7Pp2CZsLrq8Tlbbuo4iINB/IKaoIYsxMUvr+kkO4DfqoSYAFToLl8b+kUA==" saltValue="VuTdtMIigwzJFrvh1gFJtw==" spinCount="100000" sheet="1" objects="1" scenarios="1" selectLockedCells="1"/>
  <mergeCells count="15">
    <mergeCell ref="S5:T5"/>
    <mergeCell ref="M4:R4"/>
    <mergeCell ref="M5:N5"/>
    <mergeCell ref="O5:Q5"/>
    <mergeCell ref="C6:D6"/>
    <mergeCell ref="C7:D7"/>
    <mergeCell ref="C10:D10"/>
    <mergeCell ref="B3:C3"/>
    <mergeCell ref="E3:F3"/>
    <mergeCell ref="E4:J4"/>
    <mergeCell ref="C5:D5"/>
    <mergeCell ref="E5:G5"/>
    <mergeCell ref="H5:J5"/>
    <mergeCell ref="C8:D8"/>
    <mergeCell ref="C9:D9"/>
  </mergeCells>
  <phoneticPr fontId="2"/>
  <pageMargins left="0.7" right="0.7" top="0.75" bottom="0.75" header="0.3" footer="0.3"/>
  <pageSetup paperSize="9" scale="55" fitToHeight="0"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2632-5A43-43CD-A730-FA1DC5ECF36A}">
  <sheetPr>
    <tabColor theme="1"/>
  </sheetPr>
  <dimension ref="A1"/>
  <sheetViews>
    <sheetView workbookViewId="0">
      <selection activeCell="O26" sqref="O26"/>
    </sheetView>
    <sheetView workbookViewId="1"/>
  </sheetViews>
  <sheetFormatPr defaultRowHeight="18.75"/>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360-BBC5-4979-8EE9-89D6A9024C6B}">
  <sheetPr>
    <tabColor theme="5" tint="0.79998168889431442"/>
  </sheetPr>
  <dimension ref="A1:J28"/>
  <sheetViews>
    <sheetView workbookViewId="0">
      <selection activeCell="N18" sqref="N18"/>
    </sheetView>
    <sheetView tabSelected="1" topLeftCell="A7" workbookViewId="1">
      <selection activeCell="M25" sqref="M25"/>
    </sheetView>
  </sheetViews>
  <sheetFormatPr defaultColWidth="9" defaultRowHeight="13.5"/>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125" style="35" customWidth="1"/>
    <col min="10" max="10" width="0" style="35" hidden="1" customWidth="1"/>
    <col min="11" max="16384" width="9" style="35"/>
  </cols>
  <sheetData>
    <row r="1" spans="1:10">
      <c r="A1" s="71" t="s">
        <v>124</v>
      </c>
      <c r="I1" s="36"/>
    </row>
    <row r="3" spans="1:10">
      <c r="J3" s="35">
        <f>IF(G4="年月日",0,IF(G4="",0,1))</f>
        <v>1</v>
      </c>
    </row>
    <row r="4" spans="1:10">
      <c r="G4" s="320" t="s">
        <v>245</v>
      </c>
      <c r="H4" s="320"/>
      <c r="I4" s="320"/>
      <c r="J4" s="35">
        <f>IF(C28="",0,1)</f>
        <v>0</v>
      </c>
    </row>
    <row r="5" spans="1:10">
      <c r="A5" s="35" t="s">
        <v>42</v>
      </c>
      <c r="J5" s="39">
        <f>SUBTOTAL(6,J3:J4)</f>
        <v>0</v>
      </c>
    </row>
    <row r="6" spans="1:10">
      <c r="A6" s="35" t="s">
        <v>244</v>
      </c>
    </row>
    <row r="8" spans="1:10">
      <c r="F8" s="36" t="s">
        <v>43</v>
      </c>
      <c r="G8" s="45" t="str">
        <f>交付申請変更承認申請!G8</f>
        <v>5200806</v>
      </c>
      <c r="H8" s="99">
        <f>交付申請変更承認申請!H8</f>
        <v>0</v>
      </c>
      <c r="I8" s="99">
        <f>交付申請変更承認申請!I8</f>
        <v>0</v>
      </c>
    </row>
    <row r="9" spans="1:10">
      <c r="D9" s="198" t="s">
        <v>44</v>
      </c>
      <c r="E9" s="198"/>
      <c r="F9" s="38"/>
      <c r="G9" s="319" t="str">
        <f>交付申請変更承認申請!G9</f>
        <v>大津市打出浜2-1</v>
      </c>
      <c r="H9" s="315"/>
      <c r="I9" s="315"/>
    </row>
    <row r="10" spans="1:10" ht="13.5" customHeight="1">
      <c r="D10" s="185" t="s">
        <v>45</v>
      </c>
      <c r="E10" s="185"/>
      <c r="F10" s="38"/>
      <c r="G10" s="316" t="str">
        <f>交付申請変更承認申請!G10</f>
        <v>○○株式会社</v>
      </c>
      <c r="H10" s="317"/>
      <c r="I10" s="317"/>
    </row>
    <row r="11" spans="1:10">
      <c r="D11" s="185" t="s">
        <v>46</v>
      </c>
      <c r="E11" s="185"/>
      <c r="F11" s="38"/>
      <c r="G11" s="316" t="str">
        <f>交付申請変更承認申請!G11</f>
        <v>□□　△△</v>
      </c>
      <c r="H11" s="317"/>
      <c r="I11" s="317"/>
    </row>
    <row r="12" spans="1:10">
      <c r="E12" s="38"/>
      <c r="F12" s="38"/>
      <c r="G12" s="99"/>
      <c r="H12" s="99"/>
      <c r="I12" s="99"/>
    </row>
    <row r="13" spans="1:10">
      <c r="D13" s="185" t="s">
        <v>48</v>
      </c>
      <c r="E13" s="185"/>
      <c r="F13" s="38"/>
      <c r="G13" s="319" t="str">
        <f>交付申請変更承認申請!G13</f>
        <v>高橋　××</v>
      </c>
      <c r="H13" s="315"/>
      <c r="I13" s="315"/>
    </row>
    <row r="14" spans="1:10">
      <c r="D14" s="185" t="s">
        <v>49</v>
      </c>
      <c r="E14" s="185"/>
      <c r="F14" s="38"/>
      <c r="G14" s="319" t="str">
        <f>交付申請変更承認申請!G14</f>
        <v>森　〇〇</v>
      </c>
      <c r="H14" s="315"/>
      <c r="I14" s="315"/>
    </row>
    <row r="15" spans="1:10">
      <c r="D15" s="185" t="s">
        <v>50</v>
      </c>
      <c r="E15" s="185"/>
      <c r="F15" s="38"/>
      <c r="G15" s="319" t="str">
        <f>交付申請変更承認申請!G15</f>
        <v>077-511-1411</v>
      </c>
      <c r="H15" s="319"/>
      <c r="I15" s="319"/>
    </row>
    <row r="16" spans="1:10">
      <c r="E16" s="38"/>
      <c r="F16" s="38"/>
    </row>
    <row r="17" spans="1:9">
      <c r="E17" s="38"/>
      <c r="F17" s="38"/>
    </row>
    <row r="19" spans="1:9" ht="38.25" customHeight="1">
      <c r="A19" s="343" t="s">
        <v>132</v>
      </c>
      <c r="B19" s="193"/>
      <c r="C19" s="193"/>
      <c r="D19" s="193"/>
      <c r="E19" s="193"/>
      <c r="F19" s="193"/>
      <c r="G19" s="193"/>
      <c r="H19" s="193"/>
      <c r="I19" s="193"/>
    </row>
    <row r="20" spans="1:9">
      <c r="A20" s="40"/>
      <c r="B20" s="40"/>
      <c r="C20" s="40"/>
      <c r="D20" s="40"/>
      <c r="E20" s="40"/>
      <c r="F20" s="40"/>
      <c r="G20" s="40"/>
      <c r="H20" s="40"/>
      <c r="I20" s="40"/>
    </row>
    <row r="22" spans="1:9" ht="60.75" customHeight="1">
      <c r="A22" s="191" t="s">
        <v>246</v>
      </c>
      <c r="B22" s="192"/>
      <c r="C22" s="192"/>
      <c r="D22" s="192"/>
      <c r="E22" s="192"/>
      <c r="F22" s="192"/>
      <c r="G22" s="192"/>
      <c r="H22" s="192"/>
      <c r="I22" s="192"/>
    </row>
    <row r="23" spans="1:9" ht="18.75">
      <c r="A23" s="41"/>
      <c r="B23" s="42"/>
      <c r="C23" s="42"/>
      <c r="D23" s="42"/>
      <c r="E23" s="42"/>
      <c r="F23" s="42"/>
      <c r="G23" s="42"/>
      <c r="H23" s="42"/>
      <c r="I23" s="42"/>
    </row>
    <row r="25" spans="1:9">
      <c r="A25" s="193" t="s">
        <v>51</v>
      </c>
      <c r="B25" s="193"/>
      <c r="C25" s="193"/>
      <c r="D25" s="193"/>
      <c r="E25" s="193"/>
      <c r="F25" s="193"/>
      <c r="G25" s="193"/>
      <c r="H25" s="193"/>
      <c r="I25" s="193"/>
    </row>
    <row r="26" spans="1:9">
      <c r="A26" s="40"/>
      <c r="B26" s="40"/>
      <c r="C26" s="40"/>
      <c r="D26" s="40"/>
      <c r="E26" s="40"/>
      <c r="F26" s="40"/>
      <c r="G26" s="40"/>
      <c r="H26" s="40"/>
      <c r="I26" s="40"/>
    </row>
    <row r="28" spans="1:9" ht="47.25" customHeight="1">
      <c r="A28" s="46" t="s">
        <v>123</v>
      </c>
      <c r="C28" s="312"/>
      <c r="D28" s="312"/>
      <c r="E28" s="312"/>
      <c r="F28" s="312"/>
      <c r="G28" s="312"/>
      <c r="H28" s="312"/>
      <c r="I28" s="312"/>
    </row>
  </sheetData>
  <sheetProtection selectLockedCells="1"/>
  <mergeCells count="17">
    <mergeCell ref="A19:I19"/>
    <mergeCell ref="A22:I22"/>
    <mergeCell ref="A25:I25"/>
    <mergeCell ref="C28:I28"/>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I28">
    <cfRule type="expression" dxfId="16" priority="1">
      <formula>_xlfn.ISFORMULA(A1)</formula>
    </cfRule>
  </conditionalFormatting>
  <dataValidations count="1">
    <dataValidation imeMode="disabled" allowBlank="1" showInputMessage="1" showErrorMessage="1" sqref="G8 G15:I15" xr:uid="{4D49B156-91F9-45C7-AB63-4143641A273C}"/>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BD09-077A-4B23-98E1-2AA9EB74261E}">
  <sheetPr>
    <tabColor rgb="FFFFFF00"/>
    <pageSetUpPr fitToPage="1"/>
  </sheetPr>
  <dimension ref="A3:I33"/>
  <sheetViews>
    <sheetView workbookViewId="0">
      <selection activeCell="J7" sqref="J7"/>
    </sheetView>
    <sheetView workbookViewId="1"/>
  </sheetViews>
  <sheetFormatPr defaultColWidth="9" defaultRowHeight="13.5"/>
  <cols>
    <col min="1" max="1" width="17.625" style="71" customWidth="1"/>
    <col min="2" max="2" width="5.625" style="71" customWidth="1"/>
    <col min="3" max="3" width="12.625" style="71" customWidth="1"/>
    <col min="4" max="4" width="7.125" style="71" customWidth="1"/>
    <col min="5" max="5" width="9" style="71"/>
    <col min="6" max="6" width="4" style="71" customWidth="1"/>
    <col min="7" max="8" width="9" style="71"/>
    <col min="9" max="9" width="13.125" style="71" customWidth="1"/>
    <col min="10" max="16384" width="9" style="71"/>
  </cols>
  <sheetData>
    <row r="3" spans="1:9">
      <c r="G3" s="344" t="s">
        <v>167</v>
      </c>
      <c r="H3" s="344"/>
      <c r="I3" s="344"/>
    </row>
    <row r="4" spans="1:9">
      <c r="G4" s="344" t="s">
        <v>252</v>
      </c>
      <c r="H4" s="344"/>
      <c r="I4" s="344"/>
    </row>
    <row r="5" spans="1:9">
      <c r="G5" s="108"/>
      <c r="H5" s="108"/>
      <c r="I5" s="108"/>
    </row>
    <row r="6" spans="1:9">
      <c r="G6" s="108"/>
      <c r="H6" s="108"/>
      <c r="I6" s="108"/>
    </row>
    <row r="7" spans="1:9">
      <c r="A7" s="71" t="s">
        <v>171</v>
      </c>
    </row>
    <row r="8" spans="1:9">
      <c r="A8" s="71" t="s">
        <v>172</v>
      </c>
    </row>
    <row r="12" spans="1:9">
      <c r="E12" s="71" t="s">
        <v>253</v>
      </c>
      <c r="G12" s="71" t="s">
        <v>156</v>
      </c>
    </row>
    <row r="15" spans="1:9">
      <c r="E15" s="74"/>
      <c r="F15" s="74"/>
    </row>
    <row r="16" spans="1:9">
      <c r="E16" s="74"/>
      <c r="F16" s="74"/>
    </row>
    <row r="18" spans="1:9" ht="33.75" customHeight="1">
      <c r="A18" s="461" t="s">
        <v>173</v>
      </c>
      <c r="B18" s="462"/>
      <c r="C18" s="462"/>
      <c r="D18" s="462"/>
      <c r="E18" s="462"/>
      <c r="F18" s="462"/>
      <c r="G18" s="462"/>
      <c r="H18" s="462"/>
      <c r="I18" s="462"/>
    </row>
    <row r="19" spans="1:9">
      <c r="A19" s="70"/>
      <c r="B19" s="70"/>
      <c r="C19" s="70"/>
      <c r="D19" s="70"/>
      <c r="E19" s="70"/>
      <c r="F19" s="70"/>
      <c r="G19" s="70"/>
      <c r="H19" s="70"/>
      <c r="I19" s="70"/>
    </row>
    <row r="21" spans="1:9" ht="52.15" customHeight="1">
      <c r="A21" s="191" t="s">
        <v>254</v>
      </c>
      <c r="B21" s="192"/>
      <c r="C21" s="192"/>
      <c r="D21" s="192"/>
      <c r="E21" s="192"/>
      <c r="F21" s="192"/>
      <c r="G21" s="192"/>
      <c r="H21" s="192"/>
      <c r="I21" s="192"/>
    </row>
    <row r="22" spans="1:9" ht="18.75">
      <c r="A22" s="75"/>
      <c r="B22" s="76"/>
      <c r="C22" s="76"/>
      <c r="D22" s="76"/>
      <c r="E22" s="76"/>
      <c r="F22" s="76"/>
      <c r="G22" s="76"/>
      <c r="H22" s="76"/>
      <c r="I22" s="76"/>
    </row>
    <row r="24" spans="1:9">
      <c r="A24" s="190" t="s">
        <v>51</v>
      </c>
      <c r="B24" s="190"/>
      <c r="C24" s="190"/>
      <c r="D24" s="190"/>
      <c r="E24" s="190"/>
      <c r="F24" s="190"/>
      <c r="G24" s="190"/>
      <c r="H24" s="190"/>
      <c r="I24" s="190"/>
    </row>
    <row r="26" spans="1:9">
      <c r="A26" s="71" t="s">
        <v>168</v>
      </c>
      <c r="C26" s="77" t="s">
        <v>52</v>
      </c>
      <c r="D26" s="345"/>
      <c r="E26" s="345"/>
      <c r="F26" s="345"/>
      <c r="G26" s="71" t="s">
        <v>20</v>
      </c>
    </row>
    <row r="28" spans="1:9">
      <c r="A28" s="71" t="s">
        <v>169</v>
      </c>
      <c r="C28" s="78"/>
      <c r="D28" s="71" t="s">
        <v>170</v>
      </c>
    </row>
    <row r="30" spans="1:9">
      <c r="A30" s="71" t="s">
        <v>161</v>
      </c>
    </row>
    <row r="32" spans="1:9">
      <c r="A32" s="304"/>
      <c r="B32" s="304"/>
      <c r="C32" s="304"/>
      <c r="D32" s="304"/>
      <c r="E32" s="304"/>
      <c r="F32" s="304"/>
      <c r="G32" s="304"/>
      <c r="H32" s="304"/>
      <c r="I32" s="304"/>
    </row>
    <row r="33" spans="1:9">
      <c r="A33" s="304"/>
      <c r="B33" s="304"/>
      <c r="C33" s="304"/>
      <c r="D33" s="304"/>
      <c r="E33" s="304"/>
      <c r="F33" s="304"/>
      <c r="G33" s="304"/>
      <c r="H33" s="304"/>
      <c r="I33" s="304"/>
    </row>
  </sheetData>
  <mergeCells count="8">
    <mergeCell ref="A32:I32"/>
    <mergeCell ref="A33:I33"/>
    <mergeCell ref="G3:I3"/>
    <mergeCell ref="G4:I4"/>
    <mergeCell ref="A18:I18"/>
    <mergeCell ref="A21:I21"/>
    <mergeCell ref="A24:I24"/>
    <mergeCell ref="D26:F26"/>
  </mergeCells>
  <phoneticPr fontId="2"/>
  <conditionalFormatting sqref="A1:I11 A12:D12 F12:I12 A13:I33">
    <cfRule type="expression" dxfId="15" priority="1">
      <formula>_xlfn.ISFORMULA(A1)</formula>
    </cfRule>
  </conditionalFormatting>
  <dataValidations count="1">
    <dataValidation imeMode="disabled" allowBlank="1" showInputMessage="1" showErrorMessage="1" sqref="D26:F26" xr:uid="{CE38D814-EFFA-499B-BF50-C60B188F7B7C}"/>
  </dataValidations>
  <pageMargins left="0.7" right="0.7" top="0.75" bottom="0.75" header="0.3" footer="0.3"/>
  <pageSetup paperSize="9" scale="9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A47D-1131-47F9-B10C-768E68E887E0}">
  <sheetPr>
    <tabColor theme="1"/>
  </sheetPr>
  <dimension ref="A1"/>
  <sheetViews>
    <sheetView workbookViewId="0">
      <selection activeCell="J21" sqref="J21"/>
    </sheetView>
    <sheetView workbookViewId="1"/>
  </sheetViews>
  <sheetFormatPr defaultRowHeight="18.75"/>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E0B3-3123-4E66-8AA4-685C1A1C2EF5}">
  <sheetPr>
    <tabColor rgb="FF92D050"/>
  </sheetPr>
  <dimension ref="A1:AX50"/>
  <sheetViews>
    <sheetView showZeros="0" topLeftCell="A8" zoomScaleNormal="100" zoomScaleSheetLayoutView="100" workbookViewId="0">
      <selection activeCell="K46" sqref="K46"/>
    </sheetView>
    <sheetView workbookViewId="1"/>
  </sheetViews>
  <sheetFormatPr defaultColWidth="2.375" defaultRowHeight="15" customHeight="1"/>
  <cols>
    <col min="1" max="9" width="2.375" style="129" customWidth="1"/>
    <col min="10" max="11" width="2.375" style="130" customWidth="1"/>
    <col min="12" max="16384" width="2.375" style="129"/>
  </cols>
  <sheetData>
    <row r="1" spans="1:50" ht="18.75" customHeight="1">
      <c r="A1" s="129" t="s">
        <v>184</v>
      </c>
    </row>
    <row r="2" spans="1:50" ht="18.75" customHeight="1">
      <c r="A2" s="131"/>
      <c r="B2" s="131"/>
      <c r="C2" s="131"/>
      <c r="D2" s="131"/>
      <c r="E2" s="131"/>
      <c r="F2" s="131"/>
      <c r="G2" s="131"/>
      <c r="H2" s="131"/>
      <c r="I2" s="131"/>
      <c r="J2" s="131"/>
      <c r="K2" s="131"/>
      <c r="L2" s="131"/>
      <c r="M2" s="131"/>
      <c r="N2" s="131"/>
      <c r="O2" s="131"/>
      <c r="P2" s="131"/>
      <c r="Q2" s="131"/>
      <c r="R2" s="131"/>
      <c r="S2" s="131"/>
      <c r="T2" s="131"/>
      <c r="U2" s="131"/>
      <c r="V2" s="131"/>
      <c r="W2" s="131"/>
      <c r="X2" s="397" t="s">
        <v>185</v>
      </c>
      <c r="Y2" s="398"/>
      <c r="Z2" s="398"/>
      <c r="AA2" s="398"/>
      <c r="AB2" s="398"/>
      <c r="AC2" s="398"/>
      <c r="AD2" s="398"/>
      <c r="AE2" s="398"/>
      <c r="AF2" s="398"/>
      <c r="AG2" s="398"/>
      <c r="AH2" s="398"/>
    </row>
    <row r="3" spans="1:50" ht="18.75" customHeight="1"/>
    <row r="4" spans="1:50" ht="18.75" customHeight="1">
      <c r="A4" s="399" t="s">
        <v>186</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J4" s="132"/>
      <c r="AK4" s="133"/>
      <c r="AL4" s="133"/>
      <c r="AQ4" s="133"/>
      <c r="AR4" s="133"/>
      <c r="AS4" s="133"/>
      <c r="AT4" s="133"/>
      <c r="AU4" s="133"/>
      <c r="AV4" s="133"/>
      <c r="AW4" s="133"/>
      <c r="AX4" s="133"/>
    </row>
    <row r="5" spans="1:50" ht="18.75" customHeight="1">
      <c r="A5" s="399" t="s">
        <v>187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row>
    <row r="6" spans="1:50" ht="18.75" customHeight="1">
      <c r="B6" s="129" t="s">
        <v>188</v>
      </c>
    </row>
    <row r="7" spans="1:50" ht="18.75" customHeight="1">
      <c r="B7" s="129" t="s">
        <v>189</v>
      </c>
    </row>
    <row r="8" spans="1:50" ht="18.75" customHeight="1">
      <c r="B8" s="134" t="s">
        <v>190</v>
      </c>
      <c r="C8" s="134"/>
      <c r="D8" s="134"/>
      <c r="F8" s="134" t="s">
        <v>191</v>
      </c>
      <c r="G8" s="134"/>
      <c r="H8" s="134"/>
      <c r="I8" s="134"/>
      <c r="J8" s="135"/>
    </row>
    <row r="9" spans="1:50" ht="18.75" customHeight="1">
      <c r="B9" s="134"/>
      <c r="C9" s="134"/>
      <c r="D9" s="134"/>
      <c r="F9" s="134"/>
      <c r="G9" s="134"/>
      <c r="H9" s="134"/>
      <c r="I9" s="134"/>
      <c r="J9" s="135"/>
      <c r="U9" s="129" t="s">
        <v>192</v>
      </c>
      <c r="V9" s="400" t="str">
        <f>'様式１（交付申請書）'!G8</f>
        <v>5200806</v>
      </c>
      <c r="W9" s="401"/>
      <c r="X9" s="401"/>
      <c r="Y9" s="401"/>
      <c r="Z9" s="401"/>
      <c r="AA9" s="178">
        <f>'様式１（交付申請書）'!L8</f>
        <v>0</v>
      </c>
      <c r="AB9" s="177">
        <f>'様式１（交付申請書）'!M8</f>
        <v>0</v>
      </c>
      <c r="AC9" s="177">
        <f>'様式１（交付申請書）'!N8</f>
        <v>0</v>
      </c>
      <c r="AD9" s="177">
        <f>'様式１（交付申請書）'!O8</f>
        <v>0</v>
      </c>
      <c r="AE9" s="177">
        <f>'様式１（交付申請書）'!P8</f>
        <v>0</v>
      </c>
      <c r="AF9" s="177">
        <f>'様式１（交付申請書）'!Q8</f>
        <v>0</v>
      </c>
      <c r="AG9" s="177">
        <f>'様式１（交付申請書）'!R8</f>
        <v>0</v>
      </c>
      <c r="AH9" s="177">
        <f>'様式１（交付申請書）'!S8</f>
        <v>0</v>
      </c>
    </row>
    <row r="10" spans="1:50" ht="18.75" customHeight="1">
      <c r="N10" s="390" t="s">
        <v>193</v>
      </c>
      <c r="O10" s="391"/>
      <c r="P10" s="391"/>
      <c r="Q10" s="391"/>
      <c r="R10" s="391"/>
      <c r="S10" s="391"/>
      <c r="T10" s="391"/>
      <c r="U10" s="175"/>
      <c r="V10" s="392" t="str">
        <f>'様式１（交付申請書）'!G9</f>
        <v>大津市打出浜2-1</v>
      </c>
      <c r="W10" s="393"/>
      <c r="X10" s="393"/>
      <c r="Y10" s="393"/>
      <c r="Z10" s="393"/>
      <c r="AA10" s="393"/>
      <c r="AB10" s="393"/>
      <c r="AC10" s="393"/>
      <c r="AD10" s="393"/>
      <c r="AE10" s="393"/>
      <c r="AF10" s="393"/>
      <c r="AG10" s="393"/>
      <c r="AH10" s="393"/>
    </row>
    <row r="11" spans="1:50" ht="18.75" customHeight="1">
      <c r="N11" s="390" t="s">
        <v>194</v>
      </c>
      <c r="O11" s="391"/>
      <c r="P11" s="391"/>
      <c r="Q11" s="391"/>
      <c r="R11" s="391"/>
      <c r="S11" s="391"/>
      <c r="T11" s="391"/>
      <c r="U11" s="175"/>
      <c r="V11" s="392" t="str">
        <f>'様式１（交付申請書）'!G10</f>
        <v>○○株式会社</v>
      </c>
      <c r="W11" s="393"/>
      <c r="X11" s="393"/>
      <c r="Y11" s="393"/>
      <c r="Z11" s="393"/>
      <c r="AA11" s="393"/>
      <c r="AB11" s="393"/>
      <c r="AC11" s="393"/>
      <c r="AD11" s="393"/>
      <c r="AE11" s="393"/>
      <c r="AF11" s="393"/>
      <c r="AG11" s="393"/>
      <c r="AH11" s="393"/>
    </row>
    <row r="12" spans="1:50" ht="18.75" customHeight="1">
      <c r="N12" s="390" t="s">
        <v>195</v>
      </c>
      <c r="O12" s="391"/>
      <c r="P12" s="391"/>
      <c r="Q12" s="391"/>
      <c r="R12" s="391"/>
      <c r="S12" s="391"/>
      <c r="T12" s="391"/>
      <c r="U12" s="175"/>
      <c r="V12" s="394" t="str">
        <f>'様式４　中止・廃止承認申請書'!$G$11</f>
        <v>□□　△△</v>
      </c>
      <c r="W12" s="395"/>
      <c r="X12" s="395"/>
      <c r="Y12" s="395"/>
      <c r="Z12" s="395"/>
      <c r="AA12" s="395"/>
      <c r="AB12" s="395"/>
      <c r="AC12" s="395"/>
      <c r="AD12" s="395"/>
      <c r="AE12" s="395"/>
      <c r="AF12" s="395"/>
      <c r="AG12" s="395"/>
      <c r="AH12" s="395"/>
    </row>
    <row r="13" spans="1:50" ht="18.75" customHeight="1">
      <c r="N13" s="390" t="s">
        <v>196</v>
      </c>
      <c r="O13" s="391"/>
      <c r="P13" s="391"/>
      <c r="Q13" s="391"/>
      <c r="R13" s="391"/>
      <c r="S13" s="391"/>
      <c r="T13" s="391"/>
      <c r="U13" s="175"/>
      <c r="V13" s="394" t="str">
        <f>'様式１（交付申請書）'!G14</f>
        <v>高橋　××</v>
      </c>
      <c r="W13" s="395"/>
      <c r="X13" s="395"/>
      <c r="Y13" s="395"/>
      <c r="Z13" s="395"/>
      <c r="AA13" s="395"/>
      <c r="AB13" s="395"/>
      <c r="AC13" s="395"/>
      <c r="AD13" s="395"/>
      <c r="AE13" s="395"/>
      <c r="AF13" s="395"/>
      <c r="AG13" s="177">
        <f>'様式１（交付申請書）'!R14</f>
        <v>0</v>
      </c>
      <c r="AH13" s="177">
        <f>'様式１（交付申請書）'!S14</f>
        <v>0</v>
      </c>
    </row>
    <row r="14" spans="1:50" ht="18.75" customHeight="1">
      <c r="N14" s="390" t="s">
        <v>197</v>
      </c>
      <c r="O14" s="391"/>
      <c r="P14" s="391"/>
      <c r="Q14" s="391"/>
      <c r="R14" s="391"/>
      <c r="S14" s="391"/>
      <c r="T14" s="391"/>
      <c r="U14" s="175"/>
      <c r="V14" s="394" t="str">
        <f>'様式１（交付申請書）'!G15</f>
        <v>森　〇〇</v>
      </c>
      <c r="W14" s="395"/>
      <c r="X14" s="395"/>
      <c r="Y14" s="395"/>
      <c r="Z14" s="395"/>
      <c r="AA14" s="395"/>
      <c r="AB14" s="395"/>
      <c r="AC14" s="395"/>
      <c r="AD14" s="395"/>
      <c r="AE14" s="395"/>
      <c r="AF14" s="395"/>
      <c r="AG14" s="179">
        <f>'様式１（交付申請書）'!R15</f>
        <v>0</v>
      </c>
      <c r="AH14" s="177">
        <f>'様式１（交付申請書）'!S15</f>
        <v>0</v>
      </c>
    </row>
    <row r="15" spans="1:50" ht="18.75" customHeight="1">
      <c r="N15" s="390" t="s">
        <v>198</v>
      </c>
      <c r="O15" s="391"/>
      <c r="P15" s="391"/>
      <c r="Q15" s="391"/>
      <c r="R15" s="391"/>
      <c r="S15" s="391"/>
      <c r="T15" s="391"/>
      <c r="U15" s="175"/>
      <c r="V15" s="394" t="str">
        <f>'様式１（交付申請書）'!G16</f>
        <v>077-511-1411</v>
      </c>
      <c r="W15" s="395"/>
      <c r="X15" s="395"/>
      <c r="Y15" s="395"/>
      <c r="Z15" s="395"/>
      <c r="AA15" s="395"/>
      <c r="AB15" s="395"/>
      <c r="AC15" s="395"/>
      <c r="AD15" s="395"/>
      <c r="AE15" s="395"/>
      <c r="AF15" s="395"/>
      <c r="AG15" s="179">
        <f>'様式１（交付申請書）'!R16</f>
        <v>0</v>
      </c>
      <c r="AH15" s="177">
        <f>'様式１（交付申請書）'!S16</f>
        <v>0</v>
      </c>
    </row>
    <row r="16" spans="1:50" ht="18.75" customHeight="1"/>
    <row r="17" spans="1:34" ht="18.75" customHeight="1">
      <c r="A17" s="396" t="s">
        <v>199</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row>
    <row r="18" spans="1:34" ht="18.75" customHeight="1">
      <c r="A18" s="396"/>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row>
    <row r="19" spans="1:34" ht="18.75" customHeight="1">
      <c r="A19" s="396"/>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row>
    <row r="20" spans="1:34" ht="18.75" customHeight="1">
      <c r="A20" s="396"/>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row>
    <row r="21" spans="1:34" ht="18.75" customHeight="1">
      <c r="A21" s="389" t="s">
        <v>200</v>
      </c>
      <c r="B21" s="38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row>
    <row r="22" spans="1:34" ht="18.75" customHeight="1">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row>
    <row r="23" spans="1:34" ht="18.75" customHeight="1">
      <c r="A23" s="367" t="s">
        <v>201</v>
      </c>
      <c r="B23" s="368"/>
      <c r="C23" s="368"/>
      <c r="D23" s="368"/>
      <c r="E23" s="368"/>
      <c r="F23" s="368"/>
      <c r="G23" s="137"/>
      <c r="H23" s="137"/>
      <c r="I23" s="137"/>
      <c r="J23" s="138"/>
      <c r="K23" s="138"/>
      <c r="L23" s="137"/>
      <c r="M23" s="137"/>
      <c r="N23" s="137"/>
      <c r="O23" s="137"/>
      <c r="P23" s="137"/>
      <c r="Q23" s="137"/>
      <c r="R23" s="137"/>
      <c r="S23" s="137"/>
      <c r="T23" s="137"/>
      <c r="U23" s="137"/>
      <c r="V23" s="137"/>
      <c r="W23" s="137"/>
      <c r="X23" s="137"/>
      <c r="Y23" s="137"/>
      <c r="Z23" s="137"/>
      <c r="AA23" s="137"/>
      <c r="AB23" s="137"/>
      <c r="AC23" s="137"/>
      <c r="AD23" s="137"/>
      <c r="AE23" s="137"/>
      <c r="AF23" s="137"/>
      <c r="AG23" s="137"/>
    </row>
    <row r="24" spans="1:34" ht="19.5" customHeight="1">
      <c r="A24" s="139"/>
      <c r="B24" s="140" t="s">
        <v>202</v>
      </c>
      <c r="C24" s="140"/>
      <c r="D24" s="140"/>
      <c r="E24" s="140"/>
      <c r="F24" s="140"/>
      <c r="G24" s="140"/>
      <c r="H24" s="140"/>
      <c r="I24" s="140"/>
      <c r="J24" s="141"/>
      <c r="K24" s="141"/>
      <c r="L24" s="140"/>
      <c r="M24" s="140"/>
      <c r="N24" s="140"/>
      <c r="O24" s="140"/>
      <c r="P24" s="140"/>
      <c r="Q24" s="142"/>
      <c r="R24" s="369"/>
      <c r="S24" s="369"/>
      <c r="T24" s="369"/>
      <c r="U24" s="369"/>
      <c r="V24" s="369"/>
      <c r="W24" s="369"/>
      <c r="X24" s="142"/>
      <c r="Y24" s="140"/>
      <c r="Z24" s="140"/>
      <c r="AA24" s="140"/>
      <c r="AB24" s="140"/>
      <c r="AC24" s="140"/>
      <c r="AD24" s="140"/>
      <c r="AE24" s="140"/>
      <c r="AF24" s="140"/>
      <c r="AG24" s="143"/>
    </row>
    <row r="25" spans="1:34" ht="18" customHeight="1">
      <c r="A25" s="144"/>
      <c r="B25" s="370" t="s">
        <v>226</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2"/>
    </row>
    <row r="26" spans="1:34" ht="18" customHeight="1">
      <c r="A26" s="144"/>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2"/>
    </row>
    <row r="27" spans="1:34" ht="33" customHeight="1">
      <c r="A27" s="144"/>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2"/>
    </row>
    <row r="28" spans="1:34" ht="18" customHeight="1">
      <c r="A28" s="144"/>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2"/>
    </row>
    <row r="29" spans="1:34" ht="18" customHeight="1">
      <c r="A29" s="144"/>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2"/>
    </row>
    <row r="30" spans="1:34" ht="18" customHeight="1">
      <c r="A30" s="144"/>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2"/>
    </row>
    <row r="31" spans="1:34" ht="18" customHeight="1">
      <c r="A31" s="144"/>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2"/>
    </row>
    <row r="32" spans="1:34" ht="18" customHeight="1">
      <c r="A32" s="144"/>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2"/>
    </row>
    <row r="33" spans="1:34" ht="34.5" customHeight="1">
      <c r="A33" s="144"/>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4"/>
    </row>
    <row r="34" spans="1:34" ht="18" customHeight="1">
      <c r="A34" s="140"/>
      <c r="B34" s="147"/>
      <c r="C34" s="147"/>
      <c r="D34" s="140"/>
      <c r="E34" s="140"/>
      <c r="F34" s="140"/>
      <c r="G34" s="140"/>
      <c r="H34" s="140"/>
      <c r="I34" s="140"/>
      <c r="J34" s="148"/>
      <c r="K34" s="148"/>
      <c r="L34" s="140"/>
      <c r="M34" s="140"/>
    </row>
    <row r="35" spans="1:34" ht="18" customHeight="1">
      <c r="A35" s="367" t="s">
        <v>203</v>
      </c>
      <c r="B35" s="368"/>
      <c r="C35" s="368"/>
      <c r="D35" s="368"/>
      <c r="E35" s="368"/>
      <c r="F35" s="368"/>
      <c r="G35" s="149"/>
      <c r="H35" s="149"/>
      <c r="I35" s="149"/>
      <c r="J35" s="149"/>
      <c r="K35" s="149"/>
      <c r="L35" s="149"/>
      <c r="M35" s="149"/>
      <c r="N35" s="149"/>
      <c r="O35" s="149"/>
      <c r="P35" s="149"/>
      <c r="Q35" s="149"/>
      <c r="R35" s="149"/>
      <c r="S35" s="149"/>
      <c r="T35" s="149"/>
      <c r="U35" s="149"/>
      <c r="V35" s="149"/>
      <c r="W35" s="149"/>
      <c r="X35" s="149"/>
      <c r="Y35" s="149"/>
      <c r="Z35" s="149"/>
      <c r="AA35" s="149"/>
      <c r="AB35" s="149"/>
      <c r="AC35" s="137"/>
      <c r="AD35" s="137"/>
      <c r="AE35" s="137"/>
      <c r="AF35" s="137"/>
      <c r="AG35" s="137"/>
    </row>
    <row r="36" spans="1:34" ht="18" customHeight="1">
      <c r="A36" s="180" t="s">
        <v>146</v>
      </c>
      <c r="B36" s="162"/>
      <c r="C36" s="162"/>
      <c r="D36" s="162"/>
      <c r="E36" s="162"/>
      <c r="F36" s="162"/>
      <c r="G36" s="163"/>
      <c r="H36" s="163"/>
      <c r="I36" s="163"/>
      <c r="J36" s="163"/>
      <c r="K36" s="163"/>
      <c r="L36" s="163"/>
      <c r="M36" s="385">
        <f>'実績報告書（資格取得支援）'!H22+'実績報告書（代替職員確保支援）'!H22</f>
        <v>984000</v>
      </c>
      <c r="N36" s="386"/>
      <c r="O36" s="386"/>
      <c r="P36" s="386"/>
      <c r="Q36" s="386"/>
      <c r="R36" s="386"/>
      <c r="S36" s="163"/>
      <c r="T36" s="163"/>
      <c r="U36" s="163"/>
      <c r="V36" s="163"/>
      <c r="W36" s="163"/>
      <c r="X36" s="163"/>
      <c r="Y36" s="163"/>
      <c r="Z36" s="163"/>
      <c r="AA36" s="163"/>
      <c r="AB36" s="163"/>
      <c r="AC36" s="140"/>
      <c r="AD36" s="140"/>
      <c r="AE36" s="140"/>
      <c r="AF36" s="140"/>
      <c r="AG36" s="143"/>
    </row>
    <row r="37" spans="1:34" ht="18" customHeight="1">
      <c r="A37" s="181" t="s">
        <v>147</v>
      </c>
      <c r="B37" s="151"/>
      <c r="C37" s="151"/>
      <c r="D37" s="151"/>
      <c r="E37" s="151"/>
      <c r="F37" s="151"/>
      <c r="G37" s="151"/>
      <c r="H37" s="151"/>
      <c r="I37" s="151"/>
      <c r="J37" s="151"/>
      <c r="K37" s="129"/>
      <c r="M37" s="387">
        <v>200000</v>
      </c>
      <c r="N37" s="388"/>
      <c r="O37" s="388"/>
      <c r="P37" s="388"/>
      <c r="Q37" s="388"/>
      <c r="R37" s="388"/>
      <c r="V37" s="151"/>
      <c r="W37" s="151"/>
      <c r="X37" s="151"/>
      <c r="Y37" s="151"/>
      <c r="Z37" s="151"/>
      <c r="AA37" s="151"/>
      <c r="AB37" s="151"/>
      <c r="AG37" s="152"/>
    </row>
    <row r="38" spans="1:34" ht="18" customHeight="1">
      <c r="A38" s="150" t="s">
        <v>204</v>
      </c>
      <c r="B38" s="151"/>
      <c r="C38" s="151"/>
      <c r="D38" s="151"/>
      <c r="E38" s="151"/>
      <c r="F38" s="151"/>
      <c r="G38" s="151"/>
      <c r="H38" s="151"/>
      <c r="J38" s="129"/>
      <c r="K38" s="149" t="s">
        <v>205</v>
      </c>
      <c r="L38" s="149"/>
      <c r="M38" s="375">
        <f>MIN(M36,M37)</f>
        <v>200000</v>
      </c>
      <c r="N38" s="375"/>
      <c r="O38" s="375"/>
      <c r="P38" s="258"/>
      <c r="Q38" s="258"/>
      <c r="R38" s="258"/>
      <c r="S38" s="149" t="s">
        <v>206</v>
      </c>
      <c r="T38" s="149"/>
      <c r="U38" s="151"/>
      <c r="V38" s="151"/>
      <c r="W38" s="151"/>
      <c r="X38" s="151"/>
      <c r="Y38" s="151"/>
      <c r="Z38" s="151"/>
      <c r="AA38" s="151"/>
      <c r="AB38" s="151"/>
      <c r="AG38" s="152"/>
    </row>
    <row r="39" spans="1:34" ht="18" customHeight="1">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1"/>
      <c r="AG39" s="152"/>
    </row>
    <row r="40" spans="1:34" ht="18" customHeight="1">
      <c r="A40" s="144"/>
      <c r="C40" s="155"/>
      <c r="D40" s="155"/>
      <c r="E40" s="155"/>
      <c r="F40" s="376" t="s">
        <v>207</v>
      </c>
      <c r="G40" s="376"/>
      <c r="H40" s="376"/>
      <c r="I40" s="376"/>
      <c r="J40" s="376"/>
      <c r="K40" s="376"/>
      <c r="L40" s="376"/>
      <c r="M40" s="376"/>
      <c r="N40" s="376"/>
      <c r="O40" s="376"/>
      <c r="P40" s="376"/>
      <c r="Q40" s="376"/>
      <c r="R40" s="376"/>
      <c r="S40" s="376"/>
      <c r="T40" s="376"/>
      <c r="U40" s="376"/>
      <c r="V40" s="376"/>
      <c r="W40" s="376"/>
      <c r="X40" s="376"/>
      <c r="Y40" s="376"/>
      <c r="Z40" s="376"/>
      <c r="AA40" s="376"/>
      <c r="AB40" s="155"/>
      <c r="AC40" s="155"/>
      <c r="AD40" s="155"/>
      <c r="AE40" s="155"/>
      <c r="AF40" s="155"/>
      <c r="AG40" s="146"/>
      <c r="AH40" s="145"/>
    </row>
    <row r="41" spans="1:34" ht="18" customHeight="1">
      <c r="A41" s="156"/>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37"/>
      <c r="AD41" s="137"/>
      <c r="AE41" s="137"/>
      <c r="AF41" s="137"/>
      <c r="AG41" s="157"/>
    </row>
    <row r="42" spans="1:34" ht="18" customHeight="1">
      <c r="A42" s="377" t="s">
        <v>208</v>
      </c>
      <c r="B42" s="347"/>
      <c r="C42" s="347"/>
      <c r="D42" s="347"/>
      <c r="E42" s="347"/>
      <c r="F42" s="347"/>
      <c r="G42" s="347"/>
      <c r="H42" s="347"/>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9"/>
      <c r="AF42" s="159"/>
      <c r="AG42" s="160"/>
    </row>
    <row r="43" spans="1:34" ht="18" customHeight="1" thickBot="1">
      <c r="A43" s="161"/>
      <c r="B43" s="162"/>
      <c r="C43" s="162"/>
      <c r="D43" s="162"/>
      <c r="E43" s="162"/>
      <c r="F43" s="162"/>
      <c r="G43" s="162"/>
      <c r="H43" s="162"/>
      <c r="I43" s="163"/>
      <c r="J43" s="163"/>
      <c r="K43" s="163"/>
      <c r="L43" s="163"/>
      <c r="M43" s="163"/>
      <c r="N43" s="163"/>
      <c r="O43" s="163"/>
      <c r="P43" s="163"/>
      <c r="Q43" s="163"/>
      <c r="R43" s="163"/>
      <c r="S43" s="163"/>
      <c r="T43" s="163"/>
      <c r="U43" s="163"/>
      <c r="V43" s="163"/>
      <c r="W43" s="163"/>
      <c r="X43" s="163"/>
      <c r="Y43" s="163"/>
      <c r="Z43" s="163"/>
      <c r="AA43" s="163"/>
      <c r="AB43" s="163"/>
      <c r="AG43" s="152"/>
    </row>
    <row r="44" spans="1:34" ht="18" customHeight="1">
      <c r="A44" s="161"/>
      <c r="B44" s="378" t="s">
        <v>209</v>
      </c>
      <c r="C44" s="379"/>
      <c r="D44" s="379"/>
      <c r="E44" s="379"/>
      <c r="F44" s="379"/>
      <c r="G44" s="379"/>
      <c r="H44" s="379"/>
      <c r="I44" s="380"/>
      <c r="J44" s="381"/>
      <c r="K44" s="382"/>
      <c r="L44" s="382"/>
      <c r="M44" s="382"/>
      <c r="N44" s="382"/>
      <c r="O44" s="382"/>
      <c r="P44" s="382"/>
      <c r="Q44" s="382"/>
      <c r="R44" s="382"/>
      <c r="S44" s="382"/>
      <c r="T44" s="382"/>
      <c r="U44" s="382"/>
      <c r="V44" s="382"/>
      <c r="W44" s="382"/>
      <c r="X44" s="382"/>
      <c r="Y44" s="382"/>
      <c r="Z44" s="382"/>
      <c r="AA44" s="382"/>
      <c r="AB44" s="383"/>
      <c r="AG44" s="152"/>
    </row>
    <row r="45" spans="1:34" ht="18" customHeight="1">
      <c r="A45" s="161"/>
      <c r="B45" s="346" t="s">
        <v>210</v>
      </c>
      <c r="C45" s="347"/>
      <c r="D45" s="347"/>
      <c r="E45" s="347"/>
      <c r="F45" s="347"/>
      <c r="G45" s="347"/>
      <c r="H45" s="347"/>
      <c r="I45" s="348"/>
      <c r="J45" s="384"/>
      <c r="K45" s="351"/>
      <c r="L45" s="351"/>
      <c r="M45" s="351"/>
      <c r="N45" s="351"/>
      <c r="O45" s="351"/>
      <c r="P45" s="351"/>
      <c r="Q45" s="351"/>
      <c r="R45" s="351"/>
      <c r="S45" s="351"/>
      <c r="T45" s="351"/>
      <c r="U45" s="351"/>
      <c r="V45" s="351"/>
      <c r="W45" s="351"/>
      <c r="X45" s="351"/>
      <c r="Y45" s="351"/>
      <c r="Z45" s="351"/>
      <c r="AA45" s="351"/>
      <c r="AB45" s="352"/>
      <c r="AG45" s="152"/>
    </row>
    <row r="46" spans="1:34" ht="18" customHeight="1">
      <c r="A46" s="150"/>
      <c r="B46" s="346" t="s">
        <v>211</v>
      </c>
      <c r="C46" s="347"/>
      <c r="D46" s="347"/>
      <c r="E46" s="347"/>
      <c r="F46" s="347"/>
      <c r="G46" s="347"/>
      <c r="H46" s="347"/>
      <c r="I46" s="348"/>
      <c r="J46" s="164"/>
      <c r="K46" s="165"/>
      <c r="L46" s="166" t="s">
        <v>212</v>
      </c>
      <c r="M46" s="166"/>
      <c r="N46" s="165"/>
      <c r="O46" s="167" t="s">
        <v>213</v>
      </c>
      <c r="P46" s="167"/>
      <c r="Q46" s="168" t="s">
        <v>214</v>
      </c>
      <c r="R46" s="169"/>
      <c r="S46" s="169"/>
      <c r="T46" s="167"/>
      <c r="U46" s="167"/>
      <c r="V46" s="170"/>
      <c r="W46" s="170"/>
      <c r="X46" s="170"/>
      <c r="Y46" s="171"/>
      <c r="Z46" s="167"/>
      <c r="AA46" s="167"/>
      <c r="AB46" s="172"/>
      <c r="AG46" s="152"/>
    </row>
    <row r="47" spans="1:34" ht="18" customHeight="1">
      <c r="A47" s="150"/>
      <c r="B47" s="346" t="s">
        <v>215</v>
      </c>
      <c r="C47" s="347"/>
      <c r="D47" s="347"/>
      <c r="E47" s="347"/>
      <c r="F47" s="347"/>
      <c r="G47" s="347"/>
      <c r="H47" s="347"/>
      <c r="I47" s="348"/>
      <c r="J47" s="349"/>
      <c r="K47" s="350"/>
      <c r="L47" s="350"/>
      <c r="M47" s="350"/>
      <c r="N47" s="350"/>
      <c r="O47" s="350"/>
      <c r="P47" s="350"/>
      <c r="Q47" s="350"/>
      <c r="R47" s="350"/>
      <c r="S47" s="350"/>
      <c r="T47" s="350"/>
      <c r="U47" s="350"/>
      <c r="V47" s="350"/>
      <c r="W47" s="350"/>
      <c r="X47" s="350"/>
      <c r="Y47" s="350"/>
      <c r="Z47" s="351"/>
      <c r="AA47" s="351"/>
      <c r="AB47" s="352"/>
      <c r="AG47" s="152"/>
    </row>
    <row r="48" spans="1:34" ht="18" customHeight="1">
      <c r="A48" s="150"/>
      <c r="B48" s="353" t="s">
        <v>216</v>
      </c>
      <c r="C48" s="354"/>
      <c r="D48" s="354"/>
      <c r="E48" s="354"/>
      <c r="F48" s="354"/>
      <c r="G48" s="354"/>
      <c r="H48" s="354"/>
      <c r="I48" s="355"/>
      <c r="J48" s="356"/>
      <c r="K48" s="357"/>
      <c r="L48" s="357"/>
      <c r="M48" s="357"/>
      <c r="N48" s="357"/>
      <c r="O48" s="357"/>
      <c r="P48" s="357"/>
      <c r="Q48" s="357"/>
      <c r="R48" s="357"/>
      <c r="S48" s="357"/>
      <c r="T48" s="357"/>
      <c r="U48" s="357"/>
      <c r="V48" s="357"/>
      <c r="W48" s="357"/>
      <c r="X48" s="357"/>
      <c r="Y48" s="357"/>
      <c r="Z48" s="358"/>
      <c r="AA48" s="358"/>
      <c r="AB48" s="359"/>
      <c r="AG48" s="152"/>
    </row>
    <row r="49" spans="1:33" ht="18" customHeight="1" thickBot="1">
      <c r="A49" s="150"/>
      <c r="B49" s="360" t="s">
        <v>217</v>
      </c>
      <c r="C49" s="361"/>
      <c r="D49" s="361"/>
      <c r="E49" s="361"/>
      <c r="F49" s="361"/>
      <c r="G49" s="361"/>
      <c r="H49" s="361"/>
      <c r="I49" s="362"/>
      <c r="J49" s="363"/>
      <c r="K49" s="364"/>
      <c r="L49" s="364"/>
      <c r="M49" s="364"/>
      <c r="N49" s="364"/>
      <c r="O49" s="364"/>
      <c r="P49" s="364"/>
      <c r="Q49" s="364"/>
      <c r="R49" s="364"/>
      <c r="S49" s="364"/>
      <c r="T49" s="364"/>
      <c r="U49" s="364"/>
      <c r="V49" s="364"/>
      <c r="W49" s="364"/>
      <c r="X49" s="364"/>
      <c r="Y49" s="364"/>
      <c r="Z49" s="365"/>
      <c r="AA49" s="365"/>
      <c r="AB49" s="366"/>
      <c r="AG49" s="152"/>
    </row>
    <row r="50" spans="1:33" ht="18" customHeight="1">
      <c r="A50" s="173"/>
      <c r="B50" s="137"/>
      <c r="C50" s="137"/>
      <c r="D50" s="137"/>
      <c r="E50" s="137"/>
      <c r="F50" s="137"/>
      <c r="G50" s="137"/>
      <c r="H50" s="137"/>
      <c r="I50" s="137"/>
      <c r="J50" s="174"/>
      <c r="K50" s="174"/>
      <c r="L50" s="137"/>
      <c r="M50" s="137"/>
      <c r="N50" s="137"/>
      <c r="O50" s="137"/>
      <c r="P50" s="137"/>
      <c r="Q50" s="137"/>
      <c r="R50" s="137"/>
      <c r="S50" s="137"/>
      <c r="T50" s="137"/>
      <c r="U50" s="137"/>
      <c r="V50" s="137"/>
      <c r="W50" s="137"/>
      <c r="X50" s="137"/>
      <c r="Y50" s="137"/>
      <c r="Z50" s="137"/>
      <c r="AA50" s="137"/>
      <c r="AB50" s="137"/>
      <c r="AC50" s="137"/>
      <c r="AD50" s="137"/>
      <c r="AE50" s="137"/>
      <c r="AF50" s="137"/>
      <c r="AG50" s="157"/>
    </row>
  </sheetData>
  <sheetProtection algorithmName="SHA-512" hashValue="bON3MOpBddPEAe19ATCLRAFLVYHTp58Q6vK3kWuFQ0vIyCP4+LF/XhbVymDs2dYEj6tWvvdQv70Y6TMj1QMFgw==" saltValue="wm47AX5qU8ii/cGOUAiw3w==" spinCount="100000" sheet="1" selectLockedCells="1"/>
  <mergeCells count="38">
    <mergeCell ref="X2:AH2"/>
    <mergeCell ref="A4:AH4"/>
    <mergeCell ref="A5:AH5"/>
    <mergeCell ref="N10:T10"/>
    <mergeCell ref="V10:AH10"/>
    <mergeCell ref="V9:Z9"/>
    <mergeCell ref="A21:AH21"/>
    <mergeCell ref="N11:T11"/>
    <mergeCell ref="V11:AH11"/>
    <mergeCell ref="N12:T12"/>
    <mergeCell ref="V12:AH12"/>
    <mergeCell ref="N13:T13"/>
    <mergeCell ref="V13:AF13"/>
    <mergeCell ref="N14:T14"/>
    <mergeCell ref="V14:AF14"/>
    <mergeCell ref="N15:T15"/>
    <mergeCell ref="V15:AF15"/>
    <mergeCell ref="A17:AH20"/>
    <mergeCell ref="B46:I46"/>
    <mergeCell ref="A23:F23"/>
    <mergeCell ref="R24:W24"/>
    <mergeCell ref="B25:AG33"/>
    <mergeCell ref="A35:F35"/>
    <mergeCell ref="M38:R38"/>
    <mergeCell ref="F40:AA40"/>
    <mergeCell ref="A42:H42"/>
    <mergeCell ref="B44:I44"/>
    <mergeCell ref="J44:AB44"/>
    <mergeCell ref="B45:I45"/>
    <mergeCell ref="J45:AB45"/>
    <mergeCell ref="M36:R36"/>
    <mergeCell ref="M37:R37"/>
    <mergeCell ref="B47:I47"/>
    <mergeCell ref="J47:AB47"/>
    <mergeCell ref="B48:I48"/>
    <mergeCell ref="J48:AB48"/>
    <mergeCell ref="B49:I49"/>
    <mergeCell ref="J49:AB49"/>
  </mergeCells>
  <phoneticPr fontId="2"/>
  <conditionalFormatting sqref="A36:A37">
    <cfRule type="expression" dxfId="14" priority="2">
      <formula>_xlfn.ISFORMULA(A36)</formula>
    </cfRule>
  </conditionalFormatting>
  <conditionalFormatting sqref="B25">
    <cfRule type="expression" dxfId="13" priority="3">
      <formula>_xlfn.ISFORMULA(B25)</formula>
    </cfRule>
  </conditionalFormatting>
  <conditionalFormatting sqref="K46 J47:J49">
    <cfRule type="expression" dxfId="12" priority="5">
      <formula>J46&lt;&gt;#REF!</formula>
    </cfRule>
  </conditionalFormatting>
  <conditionalFormatting sqref="M38:O38">
    <cfRule type="expression" dxfId="11" priority="1">
      <formula>_xlfn.ISFORMULA(M38)</formula>
    </cfRule>
  </conditionalFormatting>
  <conditionalFormatting sqref="N46">
    <cfRule type="expression" dxfId="10" priority="4">
      <formula>N46&lt;&gt;#REF!</formula>
    </cfRule>
  </conditionalFormatting>
  <dataValidations count="1">
    <dataValidation imeMode="disabled" allowBlank="1" showInputMessage="1" showErrorMessage="1" sqref="M38:O38" xr:uid="{65C0546C-5A64-48BA-AB4A-D53F07C2BF0E}"/>
  </dataValidations>
  <printOptions horizontalCentered="1"/>
  <pageMargins left="0.78740157480314965" right="0.78740157480314965" top="0.59055118110236227" bottom="0.59055118110236227" header="0.39370078740157483" footer="0.39370078740157483"/>
  <pageSetup paperSize="9" scale="7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9525</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9525</xdr:colOff>
                    <xdr:row>45</xdr:row>
                    <xdr:rowOff>0</xdr:rowOff>
                  </from>
                  <to>
                    <xdr:col>14</xdr:col>
                    <xdr:colOff>133350</xdr:colOff>
                    <xdr:row>46</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9525</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9525</xdr:colOff>
                    <xdr:row>45</xdr:row>
                    <xdr:rowOff>0</xdr:rowOff>
                  </from>
                  <to>
                    <xdr:col>14</xdr:col>
                    <xdr:colOff>133350</xdr:colOff>
                    <xdr:row>46</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28CC-6940-401C-888E-ACDBFD9C5318}">
  <sheetPr>
    <tabColor rgb="FF00B0F0"/>
    <pageSetUpPr fitToPage="1"/>
  </sheetPr>
  <dimension ref="A1:O24"/>
  <sheetViews>
    <sheetView topLeftCell="A6" zoomScaleNormal="100" workbookViewId="0">
      <selection activeCell="F32" sqref="F32"/>
    </sheetView>
    <sheetView workbookViewId="1"/>
  </sheetViews>
  <sheetFormatPr defaultColWidth="9" defaultRowHeight="18.75"/>
  <cols>
    <col min="1" max="5" width="9" style="79"/>
    <col min="6" max="6" width="12.75" style="79" customWidth="1"/>
    <col min="7" max="7" width="8.375" style="79" customWidth="1"/>
    <col min="8" max="16384" width="9" style="79"/>
  </cols>
  <sheetData>
    <row r="1" spans="1:15">
      <c r="A1" s="79" t="s">
        <v>227</v>
      </c>
    </row>
    <row r="3" spans="1:15">
      <c r="A3" s="408" t="s">
        <v>115</v>
      </c>
      <c r="B3" s="408"/>
      <c r="C3" s="408"/>
      <c r="D3" s="408"/>
      <c r="E3" s="408"/>
      <c r="F3" s="408"/>
      <c r="G3" s="408"/>
      <c r="H3" s="408"/>
      <c r="I3" s="408"/>
    </row>
    <row r="5" spans="1:15" ht="29.1" customHeight="1">
      <c r="A5" s="403" t="s">
        <v>1</v>
      </c>
      <c r="B5" s="404"/>
      <c r="C5" s="409" t="str">
        <f>'様式５ (実績報告＆請求書）'!$V$11</f>
        <v>○○株式会社</v>
      </c>
      <c r="D5" s="410"/>
      <c r="E5" s="410"/>
      <c r="F5" s="410"/>
      <c r="G5" s="410"/>
      <c r="H5" s="410"/>
      <c r="I5" s="410"/>
      <c r="J5" s="176"/>
      <c r="K5" s="176"/>
      <c r="L5" s="176"/>
      <c r="M5" s="176"/>
      <c r="N5" s="176"/>
      <c r="O5" s="176"/>
    </row>
    <row r="6" spans="1:15" ht="27.6" customHeight="1">
      <c r="A6" s="403" t="s">
        <v>2</v>
      </c>
      <c r="B6" s="404"/>
      <c r="C6" s="405"/>
      <c r="D6" s="406"/>
      <c r="E6" s="406"/>
      <c r="F6" s="406"/>
      <c r="G6" s="406"/>
      <c r="H6" s="406"/>
      <c r="I6" s="407"/>
    </row>
    <row r="7" spans="1:15" ht="32.450000000000003" customHeight="1">
      <c r="A7" s="403" t="s">
        <v>4</v>
      </c>
      <c r="B7" s="404"/>
      <c r="C7" s="405" t="s">
        <v>3</v>
      </c>
      <c r="D7" s="406"/>
      <c r="E7" s="406"/>
      <c r="F7" s="406"/>
      <c r="G7" s="406"/>
      <c r="H7" s="406"/>
      <c r="I7" s="407"/>
    </row>
    <row r="8" spans="1:15">
      <c r="A8" s="411" t="s">
        <v>5</v>
      </c>
      <c r="B8" s="412"/>
      <c r="C8" s="417" t="s">
        <v>6</v>
      </c>
      <c r="D8" s="418"/>
      <c r="E8" s="418"/>
      <c r="F8" s="418"/>
      <c r="G8" s="418"/>
      <c r="H8" s="418"/>
      <c r="I8" s="419"/>
    </row>
    <row r="9" spans="1:15">
      <c r="A9" s="413"/>
      <c r="B9" s="414"/>
      <c r="C9" s="420"/>
      <c r="D9" s="421"/>
      <c r="E9" s="421"/>
      <c r="F9" s="421"/>
      <c r="G9" s="421"/>
      <c r="H9" s="421"/>
      <c r="I9" s="422"/>
    </row>
    <row r="10" spans="1:15">
      <c r="A10" s="413"/>
      <c r="B10" s="414"/>
      <c r="C10" s="420"/>
      <c r="D10" s="421"/>
      <c r="E10" s="421"/>
      <c r="F10" s="421"/>
      <c r="G10" s="421"/>
      <c r="H10" s="421"/>
      <c r="I10" s="422"/>
    </row>
    <row r="11" spans="1:15">
      <c r="A11" s="413"/>
      <c r="B11" s="414"/>
      <c r="C11" s="420"/>
      <c r="D11" s="421"/>
      <c r="E11" s="421"/>
      <c r="F11" s="421"/>
      <c r="G11" s="421"/>
      <c r="H11" s="421"/>
      <c r="I11" s="422"/>
    </row>
    <row r="12" spans="1:15">
      <c r="A12" s="413"/>
      <c r="B12" s="414"/>
      <c r="C12" s="420"/>
      <c r="D12" s="421"/>
      <c r="E12" s="421"/>
      <c r="F12" s="421"/>
      <c r="G12" s="421"/>
      <c r="H12" s="421"/>
      <c r="I12" s="422"/>
    </row>
    <row r="13" spans="1:15">
      <c r="A13" s="415"/>
      <c r="B13" s="416"/>
      <c r="C13" s="423"/>
      <c r="D13" s="424"/>
      <c r="E13" s="424"/>
      <c r="F13" s="424"/>
      <c r="G13" s="424"/>
      <c r="H13" s="424"/>
      <c r="I13" s="425"/>
    </row>
    <row r="14" spans="1:15" ht="24.95" customHeight="1">
      <c r="A14" s="426" t="s">
        <v>139</v>
      </c>
      <c r="B14" s="412"/>
      <c r="C14" s="427" t="s">
        <v>138</v>
      </c>
      <c r="D14" s="428"/>
      <c r="E14" s="428"/>
      <c r="F14" s="428"/>
      <c r="G14" s="428"/>
      <c r="H14" s="428"/>
      <c r="I14" s="429"/>
    </row>
    <row r="15" spans="1:15" ht="26.45" customHeight="1">
      <c r="A15" s="413"/>
      <c r="B15" s="414"/>
      <c r="C15" s="405"/>
      <c r="D15" s="406"/>
      <c r="E15" s="406"/>
      <c r="F15" s="406"/>
      <c r="G15" s="406"/>
      <c r="H15" s="406"/>
      <c r="I15" s="407"/>
    </row>
    <row r="16" spans="1:15" ht="26.1" customHeight="1">
      <c r="A16" s="413"/>
      <c r="B16" s="414"/>
      <c r="C16" s="405"/>
      <c r="D16" s="406"/>
      <c r="E16" s="406"/>
      <c r="F16" s="406"/>
      <c r="G16" s="406"/>
      <c r="H16" s="406"/>
      <c r="I16" s="407"/>
    </row>
    <row r="17" spans="1:9" ht="24.6" customHeight="1">
      <c r="A17" s="413"/>
      <c r="B17" s="414"/>
      <c r="C17" s="405"/>
      <c r="D17" s="406"/>
      <c r="E17" s="406"/>
      <c r="F17" s="406"/>
      <c r="G17" s="406"/>
      <c r="H17" s="406"/>
      <c r="I17" s="407"/>
    </row>
    <row r="18" spans="1:9" ht="24.6" customHeight="1">
      <c r="A18" s="413"/>
      <c r="B18" s="414"/>
      <c r="C18" s="123"/>
      <c r="D18" s="124"/>
      <c r="E18" s="124"/>
      <c r="F18" s="124"/>
      <c r="G18" s="124"/>
      <c r="H18" s="124"/>
      <c r="I18" s="125"/>
    </row>
    <row r="19" spans="1:9" ht="27.95" customHeight="1">
      <c r="A19" s="415"/>
      <c r="B19" s="416"/>
      <c r="C19" s="405"/>
      <c r="D19" s="406"/>
      <c r="E19" s="406"/>
      <c r="F19" s="406"/>
      <c r="G19" s="406"/>
      <c r="H19" s="406"/>
      <c r="I19" s="407"/>
    </row>
    <row r="20" spans="1:9" ht="18" customHeight="1">
      <c r="A20" s="411" t="s">
        <v>9</v>
      </c>
      <c r="B20" s="412"/>
      <c r="C20" s="82" t="s">
        <v>11</v>
      </c>
      <c r="D20" s="83"/>
      <c r="E20" s="83"/>
      <c r="F20" s="100">
        <f>'実績報告内訳表 資格取得支援） '!$O$11</f>
        <v>155000</v>
      </c>
      <c r="G20" s="83" t="s">
        <v>12</v>
      </c>
      <c r="H20" s="84"/>
      <c r="I20" s="85"/>
    </row>
    <row r="21" spans="1:9" ht="21" customHeight="1" thickBot="1">
      <c r="A21" s="415"/>
      <c r="B21" s="416"/>
      <c r="C21" s="430" t="s">
        <v>13</v>
      </c>
      <c r="D21" s="408"/>
      <c r="E21" s="408"/>
      <c r="F21" s="408"/>
      <c r="G21" s="408"/>
      <c r="H21" s="408"/>
      <c r="I21" s="431"/>
    </row>
    <row r="22" spans="1:9" ht="19.5" customHeight="1" thickBot="1">
      <c r="A22" s="411" t="s">
        <v>10</v>
      </c>
      <c r="B22" s="412"/>
      <c r="C22" s="432" t="s">
        <v>14</v>
      </c>
      <c r="D22" s="433"/>
      <c r="E22" s="86"/>
      <c r="F22" s="101">
        <f>F20/2</f>
        <v>77500</v>
      </c>
      <c r="G22" s="87" t="s">
        <v>229</v>
      </c>
      <c r="H22" s="402">
        <f>ROUNDDOWN(F22,-3)</f>
        <v>77000</v>
      </c>
      <c r="I22" s="267"/>
    </row>
    <row r="23" spans="1:9" ht="21.6" customHeight="1">
      <c r="A23" s="415"/>
      <c r="B23" s="416"/>
      <c r="C23" s="434" t="s">
        <v>31</v>
      </c>
      <c r="D23" s="435"/>
      <c r="E23" s="435"/>
      <c r="F23" s="435"/>
      <c r="G23" s="435"/>
      <c r="H23" s="435"/>
      <c r="I23" s="88"/>
    </row>
    <row r="24" spans="1:9" ht="24" customHeight="1">
      <c r="A24" s="89"/>
      <c r="C24" s="216" t="s">
        <v>230</v>
      </c>
      <c r="D24" s="216"/>
      <c r="E24" s="216"/>
      <c r="F24" s="216"/>
      <c r="G24" s="216"/>
      <c r="H24" s="216"/>
      <c r="I24" s="216"/>
    </row>
  </sheetData>
  <sheetProtection algorithmName="SHA-512" hashValue="kjZ5C2DRkR/Z3Obt+STgVsBr8Z6FWUSOKltJnUjt3+1qrrv/JmQdrispC0JyINRwJdLu3rLi/ZANCMX6QaMRWA==" saltValue="i9FFnyOJfc1w5sSe7W6NzA==" spinCount="100000" sheet="1" selectLockedCells="1"/>
  <mergeCells count="22">
    <mergeCell ref="C19:I19"/>
    <mergeCell ref="A20:B21"/>
    <mergeCell ref="C21:I21"/>
    <mergeCell ref="A22:B23"/>
    <mergeCell ref="C22:D22"/>
    <mergeCell ref="C23:H23"/>
    <mergeCell ref="C24:I24"/>
    <mergeCell ref="H22:I22"/>
    <mergeCell ref="A7:B7"/>
    <mergeCell ref="C7:I7"/>
    <mergeCell ref="A3:I3"/>
    <mergeCell ref="A5:B5"/>
    <mergeCell ref="C5:I5"/>
    <mergeCell ref="A6:B6"/>
    <mergeCell ref="C6:I6"/>
    <mergeCell ref="A8:B13"/>
    <mergeCell ref="C8:I13"/>
    <mergeCell ref="A14:B19"/>
    <mergeCell ref="C14:I14"/>
    <mergeCell ref="C15:I15"/>
    <mergeCell ref="C16:I16"/>
    <mergeCell ref="C17:I17"/>
  </mergeCells>
  <phoneticPr fontId="2"/>
  <pageMargins left="0.7" right="0.7" top="0.75" bottom="0.75" header="0.3" footer="0.3"/>
  <pageSetup paperSize="9" scale="95" fitToHeight="0"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8073-5E9D-46B7-8DFA-AC5DFCAA9BE7}">
  <sheetPr>
    <tabColor rgb="FF00B0F0"/>
    <pageSetUpPr fitToPage="1"/>
  </sheetPr>
  <dimension ref="B3:P18"/>
  <sheetViews>
    <sheetView zoomScaleNormal="100" workbookViewId="0">
      <selection activeCell="O11" sqref="O11"/>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3" spans="2:16" ht="35.1" customHeight="1">
      <c r="B3" s="255" t="s">
        <v>16</v>
      </c>
      <c r="C3" s="256"/>
      <c r="E3" s="257"/>
      <c r="F3" s="257"/>
    </row>
    <row r="4" spans="2:16" ht="35.1" customHeight="1">
      <c r="E4" s="258" t="s">
        <v>22</v>
      </c>
      <c r="F4" s="258"/>
      <c r="G4" s="258"/>
      <c r="H4" s="258"/>
      <c r="I4" s="258" t="s">
        <v>29</v>
      </c>
      <c r="J4" s="258"/>
      <c r="K4" s="258"/>
      <c r="L4" s="258"/>
      <c r="M4" s="258"/>
      <c r="N4" s="258"/>
    </row>
    <row r="5" spans="2:16" ht="35.1" customHeight="1">
      <c r="B5" s="14" t="s">
        <v>18</v>
      </c>
      <c r="C5" s="259" t="s">
        <v>17</v>
      </c>
      <c r="D5" s="260"/>
      <c r="E5" s="259" t="s">
        <v>23</v>
      </c>
      <c r="F5" s="261"/>
      <c r="G5" s="260"/>
      <c r="H5" s="1" t="s">
        <v>27</v>
      </c>
      <c r="I5" s="255" t="s">
        <v>23</v>
      </c>
      <c r="J5" s="256"/>
      <c r="K5" s="259" t="s">
        <v>19</v>
      </c>
      <c r="L5" s="261"/>
      <c r="M5" s="261"/>
      <c r="N5" s="2" t="s">
        <v>28</v>
      </c>
      <c r="O5" s="259" t="s">
        <v>21</v>
      </c>
      <c r="P5" s="260"/>
    </row>
    <row r="6" spans="2:16" ht="35.1" customHeight="1">
      <c r="B6" s="16">
        <v>1</v>
      </c>
      <c r="C6" s="262" t="s">
        <v>142</v>
      </c>
      <c r="D6" s="263"/>
      <c r="E6" s="264">
        <v>100000</v>
      </c>
      <c r="F6" s="265"/>
      <c r="G6" s="4" t="s">
        <v>20</v>
      </c>
      <c r="H6" s="110">
        <v>46047</v>
      </c>
      <c r="I6" s="114">
        <v>5000</v>
      </c>
      <c r="J6" s="4" t="s">
        <v>30</v>
      </c>
      <c r="K6" s="110">
        <v>45772</v>
      </c>
      <c r="L6" s="122" t="s">
        <v>24</v>
      </c>
      <c r="M6" s="111">
        <v>46106</v>
      </c>
      <c r="N6" s="92">
        <f>ROUND((M6-K6)/30,0)</f>
        <v>11</v>
      </c>
      <c r="O6" s="93">
        <f>N6*I6+E6</f>
        <v>155000</v>
      </c>
      <c r="P6" s="15" t="s">
        <v>20</v>
      </c>
    </row>
    <row r="7" spans="2:16" ht="35.1" customHeight="1">
      <c r="B7" s="16">
        <v>2</v>
      </c>
      <c r="C7" s="262"/>
      <c r="D7" s="263"/>
      <c r="E7" s="264"/>
      <c r="F7" s="265"/>
      <c r="G7" s="18" t="s">
        <v>20</v>
      </c>
      <c r="H7" s="110" t="s">
        <v>26</v>
      </c>
      <c r="I7" s="114"/>
      <c r="J7" s="4" t="s">
        <v>30</v>
      </c>
      <c r="K7" s="110" t="s">
        <v>26</v>
      </c>
      <c r="L7" s="122" t="s">
        <v>25</v>
      </c>
      <c r="M7" s="111" t="s">
        <v>26</v>
      </c>
      <c r="N7" s="92"/>
      <c r="O7" s="93">
        <f t="shared" ref="O7:O10" si="0">N7*I7+E7</f>
        <v>0</v>
      </c>
      <c r="P7" s="15" t="s">
        <v>20</v>
      </c>
    </row>
    <row r="8" spans="2:16" ht="35.1" customHeight="1">
      <c r="B8" s="16">
        <v>3</v>
      </c>
      <c r="C8" s="262"/>
      <c r="D8" s="263"/>
      <c r="E8" s="264"/>
      <c r="F8" s="265"/>
      <c r="G8" s="19" t="s">
        <v>20</v>
      </c>
      <c r="H8" s="110" t="s">
        <v>26</v>
      </c>
      <c r="I8" s="114"/>
      <c r="J8" s="4" t="s">
        <v>30</v>
      </c>
      <c r="K8" s="110" t="s">
        <v>26</v>
      </c>
      <c r="L8" s="122" t="s">
        <v>25</v>
      </c>
      <c r="M8" s="111" t="s">
        <v>26</v>
      </c>
      <c r="N8" s="92"/>
      <c r="O8" s="93">
        <f t="shared" si="0"/>
        <v>0</v>
      </c>
      <c r="P8" s="15" t="s">
        <v>20</v>
      </c>
    </row>
    <row r="9" spans="2:16" ht="35.1" customHeight="1">
      <c r="B9" s="16">
        <v>4</v>
      </c>
      <c r="C9" s="262"/>
      <c r="D9" s="263"/>
      <c r="E9" s="264"/>
      <c r="F9" s="265"/>
      <c r="G9" s="19" t="s">
        <v>20</v>
      </c>
      <c r="H9" s="110" t="s">
        <v>26</v>
      </c>
      <c r="I9" s="114"/>
      <c r="J9" s="4" t="s">
        <v>30</v>
      </c>
      <c r="K9" s="110" t="s">
        <v>26</v>
      </c>
      <c r="L9" s="122" t="s">
        <v>25</v>
      </c>
      <c r="M9" s="111" t="s">
        <v>26</v>
      </c>
      <c r="N9" s="92"/>
      <c r="O9" s="93">
        <f t="shared" si="0"/>
        <v>0</v>
      </c>
      <c r="P9" s="15" t="s">
        <v>20</v>
      </c>
    </row>
    <row r="10" spans="2:16" ht="35.1" customHeight="1">
      <c r="B10" s="16">
        <v>5</v>
      </c>
      <c r="C10" s="262"/>
      <c r="D10" s="263"/>
      <c r="E10" s="264"/>
      <c r="F10" s="265"/>
      <c r="G10" s="19" t="s">
        <v>20</v>
      </c>
      <c r="H10" s="110" t="s">
        <v>26</v>
      </c>
      <c r="I10" s="114"/>
      <c r="J10" s="4" t="s">
        <v>30</v>
      </c>
      <c r="K10" s="110" t="s">
        <v>26</v>
      </c>
      <c r="L10" s="122" t="s">
        <v>25</v>
      </c>
      <c r="M10" s="111" t="s">
        <v>26</v>
      </c>
      <c r="N10" s="92"/>
      <c r="O10" s="93">
        <f t="shared" si="0"/>
        <v>0</v>
      </c>
      <c r="P10" s="15" t="s">
        <v>20</v>
      </c>
    </row>
    <row r="11" spans="2:16" ht="35.1" customHeight="1">
      <c r="N11" s="28" t="s">
        <v>33</v>
      </c>
      <c r="O11" s="94">
        <f>SUM(O6:O10)</f>
        <v>155000</v>
      </c>
      <c r="P11" s="15" t="s">
        <v>20</v>
      </c>
    </row>
    <row r="18" spans="2:2" ht="35.1" customHeight="1">
      <c r="B18" s="17"/>
    </row>
  </sheetData>
  <sheetProtection selectLockedCells="1"/>
  <mergeCells count="19">
    <mergeCell ref="C9:D9"/>
    <mergeCell ref="E9:F9"/>
    <mergeCell ref="C10:D10"/>
    <mergeCell ref="E10:F10"/>
    <mergeCell ref="O5:P5"/>
    <mergeCell ref="C6:D6"/>
    <mergeCell ref="E6:F6"/>
    <mergeCell ref="C7:D7"/>
    <mergeCell ref="E7:F7"/>
    <mergeCell ref="C8:D8"/>
    <mergeCell ref="E8:F8"/>
    <mergeCell ref="B3:C3"/>
    <mergeCell ref="E3:F3"/>
    <mergeCell ref="E4:H4"/>
    <mergeCell ref="I4:N4"/>
    <mergeCell ref="C5:D5"/>
    <mergeCell ref="E5:G5"/>
    <mergeCell ref="I5:J5"/>
    <mergeCell ref="K5:M5"/>
  </mergeCells>
  <phoneticPr fontId="2"/>
  <pageMargins left="0.7" right="0.7" top="0.75" bottom="0.75" header="0.3" footer="0.3"/>
  <pageSetup paperSize="9" scale="67" orientation="landscape"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4DB8-C3B4-4F30-A5FC-4AE61739906A}">
  <sheetPr>
    <tabColor rgb="FF00B0F0"/>
    <pageSetUpPr fitToPage="1"/>
  </sheetPr>
  <dimension ref="A1:I24"/>
  <sheetViews>
    <sheetView topLeftCell="A8" workbookViewId="0">
      <selection activeCell="C6" sqref="C6:I6"/>
    </sheetView>
    <sheetView workbookViewId="1"/>
  </sheetViews>
  <sheetFormatPr defaultRowHeight="18.75"/>
  <cols>
    <col min="6" max="6" width="13.625" customWidth="1"/>
    <col min="7" max="7" width="8.375" customWidth="1"/>
  </cols>
  <sheetData>
    <row r="1" spans="1:9">
      <c r="A1" s="79" t="s">
        <v>227</v>
      </c>
      <c r="B1" s="79"/>
      <c r="C1" s="79"/>
      <c r="D1" s="79"/>
      <c r="E1" s="79"/>
      <c r="F1" s="79"/>
      <c r="G1" s="79"/>
      <c r="H1" s="79"/>
      <c r="I1" s="79"/>
    </row>
    <row r="2" spans="1:9">
      <c r="A2" s="79"/>
      <c r="B2" s="79"/>
      <c r="C2" s="79"/>
      <c r="D2" s="79"/>
      <c r="E2" s="79"/>
      <c r="F2" s="79"/>
      <c r="G2" s="79"/>
      <c r="H2" s="79"/>
      <c r="I2" s="79"/>
    </row>
    <row r="3" spans="1:9">
      <c r="A3" s="408" t="s">
        <v>116</v>
      </c>
      <c r="B3" s="408"/>
      <c r="C3" s="408"/>
      <c r="D3" s="408"/>
      <c r="E3" s="408"/>
      <c r="F3" s="408"/>
      <c r="G3" s="408"/>
      <c r="H3" s="408"/>
      <c r="I3" s="408"/>
    </row>
    <row r="4" spans="1:9">
      <c r="A4" s="79"/>
      <c r="B4" s="79"/>
      <c r="C4" s="79"/>
      <c r="D4" s="79"/>
      <c r="E4" s="79"/>
      <c r="F4" s="79"/>
      <c r="G4" s="79"/>
      <c r="H4" s="79"/>
      <c r="I4" s="79"/>
    </row>
    <row r="5" spans="1:9" ht="29.1" customHeight="1">
      <c r="A5" s="403" t="s">
        <v>1</v>
      </c>
      <c r="B5" s="404"/>
      <c r="C5" s="437" t="str">
        <f>'実績報告書（資格取得支援）'!$C$5</f>
        <v>○○株式会社</v>
      </c>
      <c r="D5" s="438"/>
      <c r="E5" s="438"/>
      <c r="F5" s="438"/>
      <c r="G5" s="438"/>
      <c r="H5" s="438"/>
      <c r="I5" s="439"/>
    </row>
    <row r="6" spans="1:9" ht="27.6" customHeight="1">
      <c r="A6" s="403" t="s">
        <v>2</v>
      </c>
      <c r="B6" s="404"/>
      <c r="C6" s="405"/>
      <c r="D6" s="406"/>
      <c r="E6" s="406"/>
      <c r="F6" s="406"/>
      <c r="G6" s="406"/>
      <c r="H6" s="406"/>
      <c r="I6" s="407"/>
    </row>
    <row r="7" spans="1:9" ht="32.450000000000003" customHeight="1">
      <c r="A7" s="403" t="s">
        <v>4</v>
      </c>
      <c r="B7" s="404"/>
      <c r="C7" s="405" t="s">
        <v>3</v>
      </c>
      <c r="D7" s="406"/>
      <c r="E7" s="406"/>
      <c r="F7" s="406"/>
      <c r="G7" s="406"/>
      <c r="H7" s="406"/>
      <c r="I7" s="407"/>
    </row>
    <row r="8" spans="1:9">
      <c r="A8" s="411" t="s">
        <v>5</v>
      </c>
      <c r="B8" s="412"/>
      <c r="C8" s="417" t="s">
        <v>6</v>
      </c>
      <c r="D8" s="418"/>
      <c r="E8" s="418"/>
      <c r="F8" s="418"/>
      <c r="G8" s="418"/>
      <c r="H8" s="418"/>
      <c r="I8" s="419"/>
    </row>
    <row r="9" spans="1:9">
      <c r="A9" s="413"/>
      <c r="B9" s="414"/>
      <c r="C9" s="420"/>
      <c r="D9" s="421"/>
      <c r="E9" s="421"/>
      <c r="F9" s="421"/>
      <c r="G9" s="421"/>
      <c r="H9" s="421"/>
      <c r="I9" s="422"/>
    </row>
    <row r="10" spans="1:9">
      <c r="A10" s="413"/>
      <c r="B10" s="414"/>
      <c r="C10" s="420"/>
      <c r="D10" s="421"/>
      <c r="E10" s="421"/>
      <c r="F10" s="421"/>
      <c r="G10" s="421"/>
      <c r="H10" s="421"/>
      <c r="I10" s="422"/>
    </row>
    <row r="11" spans="1:9">
      <c r="A11" s="413"/>
      <c r="B11" s="414"/>
      <c r="C11" s="420"/>
      <c r="D11" s="421"/>
      <c r="E11" s="421"/>
      <c r="F11" s="421"/>
      <c r="G11" s="421"/>
      <c r="H11" s="421"/>
      <c r="I11" s="422"/>
    </row>
    <row r="12" spans="1:9">
      <c r="A12" s="413"/>
      <c r="B12" s="414"/>
      <c r="C12" s="420"/>
      <c r="D12" s="421"/>
      <c r="E12" s="421"/>
      <c r="F12" s="421"/>
      <c r="G12" s="421"/>
      <c r="H12" s="421"/>
      <c r="I12" s="422"/>
    </row>
    <row r="13" spans="1:9">
      <c r="A13" s="415"/>
      <c r="B13" s="416"/>
      <c r="C13" s="423"/>
      <c r="D13" s="424"/>
      <c r="E13" s="424"/>
      <c r="F13" s="424"/>
      <c r="G13" s="424"/>
      <c r="H13" s="424"/>
      <c r="I13" s="425"/>
    </row>
    <row r="14" spans="1:9" ht="24.95" customHeight="1">
      <c r="A14" s="426" t="s">
        <v>139</v>
      </c>
      <c r="B14" s="412"/>
      <c r="C14" s="427" t="s">
        <v>138</v>
      </c>
      <c r="D14" s="428"/>
      <c r="E14" s="428"/>
      <c r="F14" s="428"/>
      <c r="G14" s="428"/>
      <c r="H14" s="428"/>
      <c r="I14" s="429"/>
    </row>
    <row r="15" spans="1:9" ht="26.45" customHeight="1">
      <c r="A15" s="413"/>
      <c r="B15" s="414"/>
      <c r="C15" s="405"/>
      <c r="D15" s="406"/>
      <c r="E15" s="406"/>
      <c r="F15" s="406"/>
      <c r="G15" s="406"/>
      <c r="H15" s="406"/>
      <c r="I15" s="407"/>
    </row>
    <row r="16" spans="1:9" ht="26.1" customHeight="1">
      <c r="A16" s="413"/>
      <c r="B16" s="414"/>
      <c r="C16" s="405"/>
      <c r="D16" s="406"/>
      <c r="E16" s="406"/>
      <c r="F16" s="406"/>
      <c r="G16" s="406"/>
      <c r="H16" s="406"/>
      <c r="I16" s="407"/>
    </row>
    <row r="17" spans="1:9" ht="24.6" customHeight="1">
      <c r="A17" s="413"/>
      <c r="B17" s="414"/>
      <c r="C17" s="405"/>
      <c r="D17" s="406"/>
      <c r="E17" s="406"/>
      <c r="F17" s="406"/>
      <c r="G17" s="406"/>
      <c r="H17" s="406"/>
      <c r="I17" s="407"/>
    </row>
    <row r="18" spans="1:9" ht="24.6" customHeight="1">
      <c r="A18" s="413"/>
      <c r="B18" s="414"/>
      <c r="C18" s="123"/>
      <c r="D18" s="124"/>
      <c r="E18" s="124"/>
      <c r="F18" s="124"/>
      <c r="G18" s="124"/>
      <c r="H18" s="124"/>
      <c r="I18" s="125"/>
    </row>
    <row r="19" spans="1:9" ht="27.95" customHeight="1">
      <c r="A19" s="415"/>
      <c r="B19" s="416"/>
      <c r="C19" s="405"/>
      <c r="D19" s="406"/>
      <c r="E19" s="406"/>
      <c r="F19" s="406"/>
      <c r="G19" s="406"/>
      <c r="H19" s="406"/>
      <c r="I19" s="407"/>
    </row>
    <row r="20" spans="1:9" ht="18" customHeight="1">
      <c r="A20" s="411" t="s">
        <v>9</v>
      </c>
      <c r="B20" s="412"/>
      <c r="C20" s="82" t="s">
        <v>11</v>
      </c>
      <c r="D20" s="83"/>
      <c r="E20" s="83"/>
      <c r="F20" s="100">
        <f>'実績報告内訳表（代替職員確保支援）'!$S$11</f>
        <v>1814000</v>
      </c>
      <c r="G20" s="83" t="s">
        <v>12</v>
      </c>
      <c r="H20" s="84"/>
      <c r="I20" s="85"/>
    </row>
    <row r="21" spans="1:9" ht="21" customHeight="1" thickBot="1">
      <c r="A21" s="415"/>
      <c r="B21" s="416"/>
      <c r="C21" s="430" t="s">
        <v>13</v>
      </c>
      <c r="D21" s="408"/>
      <c r="E21" s="408"/>
      <c r="F21" s="408"/>
      <c r="G21" s="408"/>
      <c r="H21" s="408"/>
      <c r="I21" s="431"/>
    </row>
    <row r="22" spans="1:9" ht="19.5" customHeight="1" thickBot="1">
      <c r="A22" s="411" t="s">
        <v>10</v>
      </c>
      <c r="B22" s="412"/>
      <c r="C22" s="432" t="s">
        <v>14</v>
      </c>
      <c r="D22" s="433"/>
      <c r="E22" s="86"/>
      <c r="F22" s="101">
        <f>F20/2</f>
        <v>907000</v>
      </c>
      <c r="G22" s="87" t="s">
        <v>229</v>
      </c>
      <c r="H22" s="402">
        <f>ROUNDDOWN(F22,-3)</f>
        <v>907000</v>
      </c>
      <c r="I22" s="436"/>
    </row>
    <row r="23" spans="1:9" ht="21.6" customHeight="1">
      <c r="A23" s="415"/>
      <c r="B23" s="416"/>
      <c r="C23" s="434" t="s">
        <v>31</v>
      </c>
      <c r="D23" s="435"/>
      <c r="E23" s="435"/>
      <c r="F23" s="435"/>
      <c r="G23" s="435"/>
      <c r="H23" s="435"/>
      <c r="I23" s="88"/>
    </row>
    <row r="24" spans="1:9" ht="24" customHeight="1">
      <c r="A24" s="5"/>
      <c r="C24" s="216" t="s">
        <v>230</v>
      </c>
      <c r="D24" s="216"/>
      <c r="E24" s="216"/>
      <c r="F24" s="216"/>
      <c r="G24" s="216"/>
      <c r="H24" s="216"/>
      <c r="I24" s="216"/>
    </row>
  </sheetData>
  <sheetProtection algorithmName="SHA-512" hashValue="/RiJAe0Rxr/YYGfAJ89riyXW4QZR+BxHX3LlocPyG1mDm/UR2EamVbAFzQVy5pp5FA065C5pNJ3eGnrRSUGpjQ==" saltValue="sQ2ERVSJX1Y61oAYj7QR2A==" spinCount="100000" sheet="1" selectLockedCells="1"/>
  <mergeCells count="22">
    <mergeCell ref="C19:I19"/>
    <mergeCell ref="A20:B21"/>
    <mergeCell ref="C21:I21"/>
    <mergeCell ref="A22:B23"/>
    <mergeCell ref="C22:D22"/>
    <mergeCell ref="C23:H23"/>
    <mergeCell ref="C24:I24"/>
    <mergeCell ref="H22:I22"/>
    <mergeCell ref="A7:B7"/>
    <mergeCell ref="C7:I7"/>
    <mergeCell ref="A3:I3"/>
    <mergeCell ref="A5:B5"/>
    <mergeCell ref="C5:I5"/>
    <mergeCell ref="A6:B6"/>
    <mergeCell ref="C6:I6"/>
    <mergeCell ref="A8:B13"/>
    <mergeCell ref="C8:I13"/>
    <mergeCell ref="A14:B19"/>
    <mergeCell ref="C14:I14"/>
    <mergeCell ref="C15:I15"/>
    <mergeCell ref="C16:I16"/>
    <mergeCell ref="C17:I17"/>
  </mergeCells>
  <phoneticPr fontId="2"/>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40FB-03FF-4549-AC0F-6BC4E7DBFDF6}">
  <sheetPr>
    <tabColor theme="9" tint="0.79998168889431442"/>
  </sheetPr>
  <dimension ref="A1:J44"/>
  <sheetViews>
    <sheetView tabSelected="1" workbookViewId="0">
      <selection activeCell="G10" sqref="G10:I10"/>
    </sheetView>
    <sheetView topLeftCell="A4" workbookViewId="1">
      <selection activeCell="G9" sqref="G9:I9"/>
    </sheetView>
  </sheetViews>
  <sheetFormatPr defaultColWidth="9" defaultRowHeight="13.5"/>
  <cols>
    <col min="1" max="1" width="17.625" style="35" customWidth="1"/>
    <col min="2" max="2" width="7.875" style="35" customWidth="1"/>
    <col min="3" max="3" width="9.375" style="35" customWidth="1"/>
    <col min="4" max="4" width="7.125" style="35" customWidth="1"/>
    <col min="5" max="5" width="9" style="35"/>
    <col min="6" max="6" width="1.875" style="35" customWidth="1"/>
    <col min="7" max="7" width="7" style="35" customWidth="1"/>
    <col min="8" max="9" width="9" style="35"/>
    <col min="10" max="10" width="0.125" style="35" customWidth="1"/>
    <col min="11" max="16384" width="9" style="35"/>
  </cols>
  <sheetData>
    <row r="1" spans="1:10">
      <c r="A1" s="35" t="s">
        <v>97</v>
      </c>
      <c r="I1" s="36"/>
    </row>
    <row r="3" spans="1:10">
      <c r="G3" s="37"/>
      <c r="H3" s="37"/>
      <c r="I3" s="37"/>
      <c r="J3" s="35">
        <f>IF(G4="年月日",0,IF(G4="",0,1))</f>
        <v>1</v>
      </c>
    </row>
    <row r="4" spans="1:10">
      <c r="G4" s="197">
        <v>46113</v>
      </c>
      <c r="H4" s="197"/>
      <c r="I4" s="197"/>
      <c r="J4" s="35">
        <f>IF(G8="",0,1)</f>
        <v>1</v>
      </c>
    </row>
    <row r="5" spans="1:10">
      <c r="A5" s="35" t="s">
        <v>42</v>
      </c>
      <c r="J5" s="35">
        <f>IF(G9="",0,1)</f>
        <v>1</v>
      </c>
    </row>
    <row r="6" spans="1:10">
      <c r="A6" s="459" t="s">
        <v>235</v>
      </c>
      <c r="J6" s="35">
        <f>IF(G12="",1,IF(G10="",0,1))</f>
        <v>1</v>
      </c>
    </row>
    <row r="7" spans="1:10">
      <c r="J7" s="35">
        <f>IF(G11="",0,1)</f>
        <v>1</v>
      </c>
    </row>
    <row r="8" spans="1:10">
      <c r="F8" s="36" t="s">
        <v>43</v>
      </c>
      <c r="G8" s="115" t="s">
        <v>148</v>
      </c>
      <c r="J8" s="35">
        <f>IF(G14="",0,1)</f>
        <v>1</v>
      </c>
    </row>
    <row r="9" spans="1:10" ht="27" customHeight="1">
      <c r="D9" s="198" t="s">
        <v>44</v>
      </c>
      <c r="E9" s="198"/>
      <c r="F9" s="38"/>
      <c r="G9" s="199" t="s">
        <v>149</v>
      </c>
      <c r="H9" s="199"/>
      <c r="I9" s="199"/>
      <c r="J9" s="35">
        <f>IF(G15="",0,1)</f>
        <v>1</v>
      </c>
    </row>
    <row r="10" spans="1:10">
      <c r="D10" s="185" t="s">
        <v>45</v>
      </c>
      <c r="E10" s="185"/>
      <c r="F10" s="38"/>
      <c r="G10" s="187" t="s">
        <v>180</v>
      </c>
      <c r="H10" s="187"/>
      <c r="I10" s="187"/>
      <c r="J10" s="35">
        <f>IF(G16="",0,1)</f>
        <v>1</v>
      </c>
    </row>
    <row r="11" spans="1:10">
      <c r="D11" s="185" t="s">
        <v>46</v>
      </c>
      <c r="E11" s="185"/>
      <c r="F11" s="38"/>
      <c r="G11" s="187" t="s">
        <v>181</v>
      </c>
      <c r="H11" s="187"/>
      <c r="I11" s="187"/>
      <c r="J11" s="35">
        <f>IF(G11="",0,1)</f>
        <v>1</v>
      </c>
    </row>
    <row r="12" spans="1:10">
      <c r="D12" s="184" t="s">
        <v>47</v>
      </c>
      <c r="E12" s="185"/>
      <c r="F12" s="38"/>
      <c r="G12" s="186">
        <v>4160002007742</v>
      </c>
      <c r="H12" s="186"/>
      <c r="I12" s="186"/>
      <c r="J12" s="39">
        <f>SUBTOTAL(6,J3:J11)</f>
        <v>1</v>
      </c>
    </row>
    <row r="13" spans="1:10">
      <c r="E13" s="38"/>
      <c r="F13" s="38"/>
      <c r="G13" s="116"/>
      <c r="H13" s="116"/>
      <c r="I13" s="116"/>
    </row>
    <row r="14" spans="1:10" ht="13.5" customHeight="1">
      <c r="D14" s="185" t="s">
        <v>48</v>
      </c>
      <c r="E14" s="185"/>
      <c r="F14" s="38"/>
      <c r="G14" s="187" t="s">
        <v>182</v>
      </c>
      <c r="H14" s="187"/>
      <c r="I14" s="187"/>
    </row>
    <row r="15" spans="1:10" ht="13.5" customHeight="1">
      <c r="D15" s="185" t="s">
        <v>49</v>
      </c>
      <c r="E15" s="185"/>
      <c r="F15" s="38"/>
      <c r="G15" s="187" t="s">
        <v>183</v>
      </c>
      <c r="H15" s="187"/>
      <c r="I15" s="187"/>
    </row>
    <row r="16" spans="1:10" ht="13.5" customHeight="1">
      <c r="D16" s="185" t="s">
        <v>50</v>
      </c>
      <c r="E16" s="185"/>
      <c r="F16" s="38"/>
      <c r="G16" s="188" t="s">
        <v>150</v>
      </c>
      <c r="H16" s="188"/>
      <c r="I16" s="188"/>
    </row>
    <row r="17" spans="1:9">
      <c r="E17" s="38"/>
      <c r="F17" s="38"/>
    </row>
    <row r="18" spans="1:9">
      <c r="E18" s="38"/>
      <c r="F18" s="38"/>
    </row>
    <row r="19" spans="1:9" ht="29.45" customHeight="1">
      <c r="A19" s="189" t="s">
        <v>110</v>
      </c>
      <c r="B19" s="190"/>
      <c r="C19" s="190"/>
      <c r="D19" s="190"/>
      <c r="E19" s="190"/>
      <c r="F19" s="190"/>
      <c r="G19" s="190"/>
      <c r="H19" s="190"/>
      <c r="I19" s="190"/>
    </row>
    <row r="20" spans="1:9">
      <c r="A20" s="70"/>
      <c r="B20" s="70"/>
      <c r="C20" s="70"/>
      <c r="D20" s="70"/>
      <c r="E20" s="70"/>
      <c r="F20" s="70"/>
      <c r="G20" s="70"/>
      <c r="H20" s="70"/>
      <c r="I20" s="70"/>
    </row>
    <row r="21" spans="1:9">
      <c r="A21" s="71"/>
      <c r="B21" s="71"/>
      <c r="C21" s="71"/>
      <c r="D21" s="71"/>
      <c r="E21" s="71"/>
      <c r="F21" s="71"/>
      <c r="G21" s="71"/>
      <c r="H21" s="71"/>
      <c r="I21" s="71"/>
    </row>
    <row r="22" spans="1:9" ht="67.5" customHeight="1">
      <c r="A22" s="191" t="s">
        <v>111</v>
      </c>
      <c r="B22" s="192"/>
      <c r="C22" s="192"/>
      <c r="D22" s="192"/>
      <c r="E22" s="192"/>
      <c r="F22" s="192"/>
      <c r="G22" s="192"/>
      <c r="H22" s="192"/>
      <c r="I22" s="192"/>
    </row>
    <row r="23" spans="1:9" ht="13.5" customHeight="1">
      <c r="A23" s="41"/>
      <c r="B23" s="42"/>
      <c r="C23" s="42"/>
      <c r="D23" s="42"/>
      <c r="E23" s="42"/>
      <c r="F23" s="42"/>
      <c r="G23" s="42"/>
      <c r="H23" s="42"/>
      <c r="I23" s="42"/>
    </row>
    <row r="25" spans="1:9">
      <c r="A25" s="193" t="s">
        <v>51</v>
      </c>
      <c r="B25" s="193"/>
      <c r="C25" s="193"/>
      <c r="D25" s="193"/>
      <c r="E25" s="193"/>
      <c r="F25" s="193"/>
      <c r="G25" s="193"/>
      <c r="H25" s="193"/>
      <c r="I25" s="193"/>
    </row>
    <row r="26" spans="1:9">
      <c r="A26" s="40"/>
      <c r="B26" s="40"/>
      <c r="C26" s="40"/>
      <c r="D26" s="40"/>
      <c r="E26" s="40"/>
      <c r="F26" s="40"/>
      <c r="G26" s="40"/>
      <c r="H26" s="40"/>
      <c r="I26" s="40"/>
    </row>
    <row r="28" spans="1:9" ht="15.75">
      <c r="A28" s="102"/>
      <c r="D28" s="194"/>
      <c r="E28" s="195"/>
      <c r="F28" s="182"/>
    </row>
    <row r="29" spans="1:9">
      <c r="A29" s="103"/>
      <c r="D29" s="196"/>
      <c r="E29" s="196"/>
      <c r="F29" s="182"/>
    </row>
    <row r="30" spans="1:9">
      <c r="A30" s="72" t="s">
        <v>112</v>
      </c>
      <c r="C30" s="36" t="s">
        <v>52</v>
      </c>
      <c r="D30" s="183"/>
      <c r="E30" s="183"/>
      <c r="F30" s="183"/>
      <c r="G30" s="35" t="s">
        <v>20</v>
      </c>
    </row>
    <row r="33" spans="1:1">
      <c r="A33" s="44" t="s">
        <v>53</v>
      </c>
    </row>
    <row r="35" spans="1:1">
      <c r="A35" s="35" t="s">
        <v>54</v>
      </c>
    </row>
    <row r="36" spans="1:1">
      <c r="A36" s="35" t="s">
        <v>55</v>
      </c>
    </row>
    <row r="37" spans="1:1">
      <c r="A37" s="35" t="s">
        <v>56</v>
      </c>
    </row>
    <row r="38" spans="1:1">
      <c r="A38" s="43" t="s">
        <v>57</v>
      </c>
    </row>
    <row r="39" spans="1:1">
      <c r="A39" s="35" t="s">
        <v>58</v>
      </c>
    </row>
    <row r="40" spans="1:1">
      <c r="A40" s="71" t="s">
        <v>60</v>
      </c>
    </row>
    <row r="41" spans="1:1">
      <c r="A41" s="71" t="s">
        <v>136</v>
      </c>
    </row>
    <row r="42" spans="1:1">
      <c r="A42" s="71" t="s">
        <v>137</v>
      </c>
    </row>
    <row r="43" spans="1:1">
      <c r="A43" s="71"/>
    </row>
    <row r="44" spans="1:1">
      <c r="A44" s="71" t="s">
        <v>59</v>
      </c>
    </row>
  </sheetData>
  <sheetProtection algorithmName="SHA-512" hashValue="6LZN4W9flBaYb2Ok6JmzF1PIf1z8tCBe9BwpWX3dzXrx8qC/Md2gOYeny0yzn0QvnLSCgPjl8bqTsL08fkmbVw==" saltValue="YrdElXleOb/HQlMenGXY2w==" spinCount="100000" sheet="1" selectLockedCells="1"/>
  <mergeCells count="21">
    <mergeCell ref="D11:E11"/>
    <mergeCell ref="G11:I11"/>
    <mergeCell ref="G4:I4"/>
    <mergeCell ref="D9:E9"/>
    <mergeCell ref="G9:I9"/>
    <mergeCell ref="D10:E10"/>
    <mergeCell ref="G10:I10"/>
    <mergeCell ref="D30:F30"/>
    <mergeCell ref="D12:E12"/>
    <mergeCell ref="G12:I12"/>
    <mergeCell ref="D14:E14"/>
    <mergeCell ref="G14:I14"/>
    <mergeCell ref="D15:E15"/>
    <mergeCell ref="G15:I15"/>
    <mergeCell ref="D16:E16"/>
    <mergeCell ref="G16:I16"/>
    <mergeCell ref="A19:I19"/>
    <mergeCell ref="A22:I22"/>
    <mergeCell ref="A25:I25"/>
    <mergeCell ref="D28:E28"/>
    <mergeCell ref="D29:E29"/>
  </mergeCells>
  <phoneticPr fontId="2"/>
  <conditionalFormatting sqref="A1:I27 A28:D29 F28:I29 A30:I42 B43:I43 A44:I44">
    <cfRule type="expression" dxfId="28" priority="1">
      <formula>_xlfn.ISFORMULA(A1)</formula>
    </cfRule>
  </conditionalFormatting>
  <dataValidations count="1">
    <dataValidation imeMode="disabled" allowBlank="1" showInputMessage="1" showErrorMessage="1" sqref="G12:I12 G16:I16 G8 D30:F30" xr:uid="{F4855B5B-AEA0-4C3C-9821-80F3F225AC53}"/>
  </dataValidations>
  <pageMargins left="0.7" right="0.7" top="0.75" bottom="0.75" header="0.3" footer="0.3"/>
  <pageSetup paperSize="9" fitToHeight="0"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43DC-DA4B-4F14-8CBB-7BE85EA42F5C}">
  <sheetPr>
    <tabColor rgb="FF00B0F0"/>
    <pageSetUpPr fitToPage="1"/>
  </sheetPr>
  <dimension ref="B3:T18"/>
  <sheetViews>
    <sheetView workbookViewId="0">
      <selection activeCell="J6" sqref="J6"/>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3" spans="2:20" ht="35.1" customHeight="1">
      <c r="B3" s="255" t="s">
        <v>16</v>
      </c>
      <c r="C3" s="256"/>
      <c r="E3" s="257"/>
      <c r="F3" s="257"/>
    </row>
    <row r="4" spans="2:20" ht="35.1" customHeight="1">
      <c r="E4" s="258" t="s">
        <v>41</v>
      </c>
      <c r="F4" s="258"/>
      <c r="G4" s="258"/>
      <c r="H4" s="258"/>
      <c r="I4" s="258"/>
      <c r="J4" s="258"/>
      <c r="K4" s="27"/>
      <c r="L4" s="27"/>
      <c r="M4" s="258" t="s">
        <v>40</v>
      </c>
      <c r="N4" s="258"/>
      <c r="O4" s="258"/>
      <c r="P4" s="258"/>
      <c r="Q4" s="258"/>
      <c r="R4" s="258"/>
    </row>
    <row r="5" spans="2:20" ht="35.1" customHeight="1">
      <c r="B5" s="14" t="s">
        <v>18</v>
      </c>
      <c r="C5" s="270" t="s">
        <v>17</v>
      </c>
      <c r="D5" s="271"/>
      <c r="E5" s="255" t="s">
        <v>23</v>
      </c>
      <c r="F5" s="272"/>
      <c r="G5" s="256"/>
      <c r="H5" s="259" t="s">
        <v>144</v>
      </c>
      <c r="I5" s="261"/>
      <c r="J5" s="261"/>
      <c r="K5" s="3" t="s">
        <v>174</v>
      </c>
      <c r="L5" s="2" t="s">
        <v>175</v>
      </c>
      <c r="M5" s="255" t="s">
        <v>23</v>
      </c>
      <c r="N5" s="256"/>
      <c r="O5" s="259" t="s">
        <v>145</v>
      </c>
      <c r="P5" s="261"/>
      <c r="Q5" s="261"/>
      <c r="R5" s="2" t="s">
        <v>28</v>
      </c>
      <c r="S5" s="259" t="s">
        <v>21</v>
      </c>
      <c r="T5" s="260"/>
    </row>
    <row r="6" spans="2:20" ht="35.1" customHeight="1">
      <c r="B6" s="16">
        <v>1</v>
      </c>
      <c r="C6" s="262" t="s">
        <v>142</v>
      </c>
      <c r="D6" s="263"/>
      <c r="E6" s="109">
        <v>1000</v>
      </c>
      <c r="F6" s="34"/>
      <c r="G6" s="4" t="s">
        <v>143</v>
      </c>
      <c r="H6" s="110">
        <v>45748</v>
      </c>
      <c r="I6" s="3" t="s">
        <v>24</v>
      </c>
      <c r="J6" s="111">
        <v>45767</v>
      </c>
      <c r="K6" s="112">
        <v>6</v>
      </c>
      <c r="L6" s="113">
        <f>ROUND((J6-H6)+1/1,0)-K6</f>
        <v>14</v>
      </c>
      <c r="M6" s="114">
        <v>200000</v>
      </c>
      <c r="N6" s="4" t="s">
        <v>30</v>
      </c>
      <c r="O6" s="110">
        <v>45778</v>
      </c>
      <c r="P6" s="3" t="s">
        <v>24</v>
      </c>
      <c r="Q6" s="111">
        <v>46052</v>
      </c>
      <c r="R6" s="95">
        <f>ROUND((Q6-O6)/30,0)</f>
        <v>9</v>
      </c>
      <c r="S6" s="96">
        <f>R6*M6+E6*L6</f>
        <v>1814000</v>
      </c>
      <c r="T6" s="15" t="s">
        <v>20</v>
      </c>
    </row>
    <row r="7" spans="2:20" ht="35.1" customHeight="1">
      <c r="B7" s="16">
        <v>2</v>
      </c>
      <c r="C7" s="262"/>
      <c r="D7" s="263"/>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2:20" ht="35.1" customHeight="1">
      <c r="B8" s="16">
        <v>3</v>
      </c>
      <c r="C8" s="262"/>
      <c r="D8" s="263"/>
      <c r="E8" s="109"/>
      <c r="F8" s="34"/>
      <c r="G8" s="19" t="s">
        <v>20</v>
      </c>
      <c r="H8" s="110"/>
      <c r="I8" s="3" t="s">
        <v>25</v>
      </c>
      <c r="J8" s="111"/>
      <c r="K8" s="112"/>
      <c r="L8" s="113">
        <f t="shared" si="0"/>
        <v>1</v>
      </c>
      <c r="M8" s="109"/>
      <c r="N8" s="4" t="s">
        <v>30</v>
      </c>
      <c r="O8" s="110"/>
      <c r="P8" s="3" t="s">
        <v>25</v>
      </c>
      <c r="Q8" s="111"/>
      <c r="R8" s="95"/>
      <c r="S8" s="96">
        <f>R8*M8+E8*L8</f>
        <v>0</v>
      </c>
      <c r="T8" s="15" t="s">
        <v>20</v>
      </c>
    </row>
    <row r="9" spans="2:20" ht="35.1" customHeight="1">
      <c r="B9" s="16">
        <v>4</v>
      </c>
      <c r="C9" s="262"/>
      <c r="D9" s="263"/>
      <c r="E9" s="109"/>
      <c r="F9" s="34"/>
      <c r="G9" s="19" t="s">
        <v>20</v>
      </c>
      <c r="H9" s="110"/>
      <c r="I9" s="3" t="s">
        <v>25</v>
      </c>
      <c r="J9" s="111"/>
      <c r="K9" s="112"/>
      <c r="L9" s="113">
        <f t="shared" si="0"/>
        <v>1</v>
      </c>
      <c r="M9" s="109"/>
      <c r="N9" s="4" t="s">
        <v>30</v>
      </c>
      <c r="O9" s="110"/>
      <c r="P9" s="3" t="s">
        <v>25</v>
      </c>
      <c r="Q9" s="111"/>
      <c r="R9" s="95"/>
      <c r="S9" s="96">
        <f>R9*M9+E9*L9</f>
        <v>0</v>
      </c>
      <c r="T9" s="15" t="s">
        <v>20</v>
      </c>
    </row>
    <row r="10" spans="2:20" ht="35.1" customHeight="1">
      <c r="B10" s="16">
        <v>5</v>
      </c>
      <c r="C10" s="262"/>
      <c r="D10" s="263"/>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2:20" ht="35.1" customHeight="1">
      <c r="R11" s="28" t="s">
        <v>33</v>
      </c>
      <c r="S11" s="97">
        <f>SUM(S6:S10)</f>
        <v>1814000</v>
      </c>
    </row>
    <row r="18" spans="2:2" ht="35.1" customHeight="1">
      <c r="B18" s="17"/>
    </row>
  </sheetData>
  <sheetProtection selectLockedCells="1"/>
  <mergeCells count="15">
    <mergeCell ref="S5:T5"/>
    <mergeCell ref="M4:R4"/>
    <mergeCell ref="M5:N5"/>
    <mergeCell ref="O5:Q5"/>
    <mergeCell ref="C9:D9"/>
    <mergeCell ref="C10:D10"/>
    <mergeCell ref="C6:D6"/>
    <mergeCell ref="C7:D7"/>
    <mergeCell ref="C8:D8"/>
    <mergeCell ref="H5:J5"/>
    <mergeCell ref="B3:C3"/>
    <mergeCell ref="E3:F3"/>
    <mergeCell ref="C5:D5"/>
    <mergeCell ref="E5:G5"/>
    <mergeCell ref="E4:J4"/>
  </mergeCells>
  <phoneticPr fontId="2"/>
  <pageMargins left="0.7" right="0.7" top="0.75" bottom="0.75" header="0.3" footer="0.3"/>
  <pageSetup paperSize="9" scale="55" fitToHeight="0" orientation="landscape"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077-AF81-4F03-86D1-5E7A4C6484BB}">
  <sheetPr>
    <tabColor theme="9" tint="0.79998168889431442"/>
    <pageSetUpPr fitToPage="1"/>
  </sheetPr>
  <dimension ref="A1:K35"/>
  <sheetViews>
    <sheetView zoomScaleNormal="100" workbookViewId="0">
      <selection activeCell="M9" sqref="M9"/>
    </sheetView>
    <sheetView workbookViewId="1">
      <selection sqref="A1:E1"/>
    </sheetView>
  </sheetViews>
  <sheetFormatPr defaultColWidth="9" defaultRowHeight="13.5"/>
  <cols>
    <col min="1" max="1" width="6.875" style="71" customWidth="1"/>
    <col min="2" max="2" width="3.375" style="71" customWidth="1"/>
    <col min="3" max="3" width="14.375" style="71" customWidth="1"/>
    <col min="4" max="4" width="7.125" style="71" customWidth="1"/>
    <col min="5" max="5" width="9" style="71"/>
    <col min="6" max="6" width="1.875" style="71" customWidth="1"/>
    <col min="7" max="8" width="9" style="71"/>
    <col min="9" max="9" width="11.75" style="71" customWidth="1"/>
    <col min="10" max="10" width="0" style="71" hidden="1" customWidth="1"/>
    <col min="11" max="16384" width="9" style="71"/>
  </cols>
  <sheetData>
    <row r="1" spans="1:10" ht="14.25" customHeight="1">
      <c r="A1" s="440" t="s">
        <v>228</v>
      </c>
      <c r="B1" s="440"/>
      <c r="C1" s="440"/>
      <c r="D1" s="440"/>
      <c r="E1" s="440"/>
      <c r="I1" s="77"/>
    </row>
    <row r="3" spans="1:10">
      <c r="J3" s="71">
        <f>IF(G4="年月日",0,IF(G4="",0,1))</f>
        <v>1</v>
      </c>
    </row>
    <row r="4" spans="1:10">
      <c r="G4" s="453" t="s">
        <v>245</v>
      </c>
      <c r="H4" s="453"/>
      <c r="I4" s="453"/>
      <c r="J4" s="71">
        <f>IF(C27="",0,1)</f>
        <v>0</v>
      </c>
    </row>
    <row r="5" spans="1:10">
      <c r="A5" s="71" t="s">
        <v>42</v>
      </c>
      <c r="J5" s="81">
        <f>SUBTOTAL(6,J3:J4)</f>
        <v>0</v>
      </c>
    </row>
    <row r="6" spans="1:10">
      <c r="A6" s="71" t="s">
        <v>249</v>
      </c>
    </row>
    <row r="8" spans="1:10">
      <c r="F8" s="77" t="s">
        <v>43</v>
      </c>
      <c r="G8" s="80" t="str">
        <f>'様式１（交付申請書）'!G8</f>
        <v>5200806</v>
      </c>
    </row>
    <row r="9" spans="1:10" ht="27" customHeight="1">
      <c r="D9" s="454" t="s">
        <v>44</v>
      </c>
      <c r="E9" s="454"/>
      <c r="F9" s="74"/>
      <c r="G9" s="455" t="str">
        <f>'様式１（交付申請書）'!G9</f>
        <v>大津市打出浜2-1</v>
      </c>
      <c r="H9" s="456"/>
      <c r="I9" s="456"/>
    </row>
    <row r="10" spans="1:10" ht="13.5" customHeight="1">
      <c r="D10" s="450" t="s">
        <v>45</v>
      </c>
      <c r="E10" s="450"/>
      <c r="F10" s="74"/>
      <c r="G10" s="451" t="str">
        <f>'様式１（交付申請書）'!G10</f>
        <v>○○株式会社</v>
      </c>
      <c r="H10" s="452"/>
      <c r="I10" s="452"/>
    </row>
    <row r="11" spans="1:10">
      <c r="D11" s="450" t="s">
        <v>46</v>
      </c>
      <c r="E11" s="450"/>
      <c r="F11" s="74"/>
      <c r="G11" s="451" t="str">
        <f>'様式１（交付申請書）'!G11</f>
        <v>□□　△△</v>
      </c>
      <c r="H11" s="452"/>
      <c r="I11" s="452"/>
    </row>
    <row r="12" spans="1:10">
      <c r="E12" s="74"/>
      <c r="F12" s="74"/>
    </row>
    <row r="13" spans="1:10">
      <c r="D13" s="450" t="s">
        <v>48</v>
      </c>
      <c r="E13" s="450"/>
      <c r="F13" s="74"/>
      <c r="G13" s="451" t="str">
        <f>'様式５ (実績報告＆請求書）'!$V$13</f>
        <v>高橋　××</v>
      </c>
      <c r="H13" s="451"/>
      <c r="I13" s="451"/>
    </row>
    <row r="14" spans="1:10">
      <c r="D14" s="450" t="s">
        <v>49</v>
      </c>
      <c r="E14" s="450"/>
      <c r="F14" s="74"/>
      <c r="G14" s="451" t="str">
        <f>'様式５ (実績報告＆請求書）'!$V$14</f>
        <v>森　〇〇</v>
      </c>
      <c r="H14" s="451"/>
      <c r="I14" s="451"/>
    </row>
    <row r="15" spans="1:10">
      <c r="D15" s="450" t="s">
        <v>50</v>
      </c>
      <c r="E15" s="450"/>
      <c r="F15" s="74"/>
      <c r="G15" s="451" t="str">
        <f>'様式５ (実績報告＆請求書）'!$V$15</f>
        <v>077-511-1411</v>
      </c>
      <c r="H15" s="451"/>
      <c r="I15" s="451"/>
    </row>
    <row r="16" spans="1:10">
      <c r="E16" s="74"/>
      <c r="F16" s="74"/>
    </row>
    <row r="17" spans="1:11">
      <c r="E17" s="74"/>
      <c r="F17" s="74"/>
    </row>
    <row r="19" spans="1:11" ht="29.25" customHeight="1">
      <c r="A19" s="310" t="s">
        <v>220</v>
      </c>
      <c r="B19" s="311"/>
      <c r="C19" s="311"/>
      <c r="D19" s="311"/>
      <c r="E19" s="311"/>
      <c r="F19" s="311"/>
      <c r="G19" s="311"/>
      <c r="H19" s="311"/>
      <c r="I19" s="311"/>
    </row>
    <row r="20" spans="1:11">
      <c r="A20" s="70"/>
      <c r="B20" s="70"/>
      <c r="C20" s="70"/>
      <c r="D20" s="70"/>
      <c r="E20" s="70"/>
      <c r="F20" s="70"/>
      <c r="G20" s="70"/>
      <c r="H20" s="70"/>
      <c r="I20" s="70"/>
    </row>
    <row r="22" spans="1:11" ht="23.25" customHeight="1">
      <c r="A22" s="191" t="s">
        <v>176</v>
      </c>
      <c r="B22" s="192"/>
      <c r="C22" s="192"/>
      <c r="D22" s="192"/>
      <c r="E22" s="192"/>
      <c r="F22" s="192"/>
      <c r="G22" s="192"/>
      <c r="H22" s="192"/>
      <c r="I22" s="192"/>
    </row>
    <row r="23" spans="1:11" ht="13.5" customHeight="1">
      <c r="A23" s="75"/>
      <c r="B23" s="76"/>
      <c r="C23" s="76"/>
      <c r="D23" s="76"/>
      <c r="E23" s="76"/>
      <c r="F23" s="76"/>
      <c r="G23" s="76"/>
      <c r="H23" s="76"/>
      <c r="I23" s="76"/>
    </row>
    <row r="25" spans="1:11">
      <c r="A25" s="190" t="s">
        <v>51</v>
      </c>
      <c r="B25" s="190"/>
      <c r="C25" s="190"/>
      <c r="D25" s="190"/>
      <c r="E25" s="190"/>
      <c r="F25" s="190"/>
      <c r="G25" s="190"/>
      <c r="H25" s="190"/>
      <c r="I25" s="190"/>
    </row>
    <row r="26" spans="1:11" ht="14.25" customHeight="1">
      <c r="A26" s="126"/>
      <c r="B26" s="441" t="s">
        <v>17</v>
      </c>
      <c r="C26" s="448"/>
      <c r="D26" s="441" t="s">
        <v>177</v>
      </c>
      <c r="E26" s="448"/>
      <c r="F26" s="448"/>
      <c r="G26" s="448"/>
      <c r="H26" s="441" t="s">
        <v>178</v>
      </c>
      <c r="I26" s="448"/>
      <c r="J26" s="448"/>
      <c r="K26" s="449"/>
    </row>
    <row r="27" spans="1:11" ht="17.25" customHeight="1">
      <c r="A27" s="126">
        <v>1</v>
      </c>
      <c r="B27" s="441"/>
      <c r="C27" s="442"/>
      <c r="D27" s="441" t="s">
        <v>25</v>
      </c>
      <c r="E27" s="443"/>
      <c r="F27" s="443"/>
      <c r="G27" s="442"/>
      <c r="H27" s="444"/>
      <c r="I27" s="445"/>
      <c r="J27" s="445"/>
      <c r="K27" s="446"/>
    </row>
    <row r="28" spans="1:11" ht="17.25" customHeight="1">
      <c r="A28" s="126">
        <v>2</v>
      </c>
      <c r="B28" s="441"/>
      <c r="C28" s="442"/>
      <c r="D28" s="441" t="s">
        <v>25</v>
      </c>
      <c r="E28" s="443"/>
      <c r="F28" s="443"/>
      <c r="G28" s="442"/>
      <c r="H28" s="444"/>
      <c r="I28" s="445"/>
      <c r="J28" s="445"/>
      <c r="K28" s="446"/>
    </row>
    <row r="29" spans="1:11" ht="17.25" customHeight="1">
      <c r="A29" s="126">
        <v>3</v>
      </c>
      <c r="B29" s="441"/>
      <c r="C29" s="442"/>
      <c r="D29" s="441" t="s">
        <v>25</v>
      </c>
      <c r="E29" s="443"/>
      <c r="F29" s="443"/>
      <c r="G29" s="442"/>
      <c r="H29" s="444"/>
      <c r="I29" s="445"/>
      <c r="J29" s="445"/>
      <c r="K29" s="446"/>
    </row>
    <row r="30" spans="1:11" ht="17.25" customHeight="1">
      <c r="A30" s="126">
        <v>4</v>
      </c>
      <c r="B30" s="441"/>
      <c r="C30" s="442"/>
      <c r="D30" s="441" t="s">
        <v>25</v>
      </c>
      <c r="E30" s="443"/>
      <c r="F30" s="443"/>
      <c r="G30" s="442"/>
      <c r="H30" s="444"/>
      <c r="I30" s="445"/>
      <c r="J30" s="445"/>
      <c r="K30" s="446"/>
    </row>
    <row r="31" spans="1:11" ht="17.25" customHeight="1">
      <c r="A31" s="126">
        <v>5</v>
      </c>
      <c r="B31" s="441"/>
      <c r="C31" s="442"/>
      <c r="D31" s="441" t="s">
        <v>25</v>
      </c>
      <c r="E31" s="443"/>
      <c r="F31" s="443"/>
      <c r="G31" s="442"/>
      <c r="H31" s="444"/>
      <c r="I31" s="445"/>
      <c r="J31" s="445"/>
      <c r="K31" s="446"/>
    </row>
    <row r="32" spans="1:11" ht="17.25" customHeight="1">
      <c r="A32" s="127"/>
      <c r="C32" s="117"/>
      <c r="D32" s="128"/>
      <c r="F32" s="117"/>
      <c r="G32" s="128"/>
      <c r="H32" s="128"/>
      <c r="I32" s="128"/>
    </row>
    <row r="33" spans="2:9" ht="17.25" customHeight="1"/>
    <row r="34" spans="2:9" ht="17.25" customHeight="1">
      <c r="B34" s="447" t="s">
        <v>179</v>
      </c>
      <c r="C34" s="401"/>
      <c r="D34" s="401"/>
      <c r="E34" s="401"/>
      <c r="F34" s="401"/>
      <c r="G34" s="401"/>
      <c r="H34" s="401"/>
      <c r="I34" s="401"/>
    </row>
    <row r="35" spans="2:9" ht="17.25" customHeight="1"/>
  </sheetData>
  <sheetProtection selectLockedCells="1"/>
  <mergeCells count="36">
    <mergeCell ref="D11:E11"/>
    <mergeCell ref="G11:I11"/>
    <mergeCell ref="G4:I4"/>
    <mergeCell ref="D9:E9"/>
    <mergeCell ref="G9:I9"/>
    <mergeCell ref="D10:E10"/>
    <mergeCell ref="G10:I10"/>
    <mergeCell ref="D13:E13"/>
    <mergeCell ref="G13:I13"/>
    <mergeCell ref="D14:E14"/>
    <mergeCell ref="G14:I14"/>
    <mergeCell ref="D15:E15"/>
    <mergeCell ref="G15:I15"/>
    <mergeCell ref="H28:K28"/>
    <mergeCell ref="A19:I19"/>
    <mergeCell ref="A22:I22"/>
    <mergeCell ref="A25:I25"/>
    <mergeCell ref="B26:C26"/>
    <mergeCell ref="D26:G26"/>
    <mergeCell ref="H26:K26"/>
    <mergeCell ref="A1:E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s>
  <phoneticPr fontId="2"/>
  <conditionalFormatting sqref="A1 F1:I1 A2:I25 B27:B31 D27:D31 A32:C32 E32:F32 A33:I33">
    <cfRule type="expression" dxfId="9" priority="4">
      <formula>_xlfn.ISFORMULA(A1)</formula>
    </cfRule>
  </conditionalFormatting>
  <conditionalFormatting sqref="A26:A31">
    <cfRule type="expression" dxfId="8" priority="1">
      <formula>_xlfn.ISFORMULA(A26)</formula>
    </cfRule>
  </conditionalFormatting>
  <conditionalFormatting sqref="B26:K26">
    <cfRule type="expression" dxfId="7" priority="2">
      <formula>_xlfn.ISFORMULA(B26)</formula>
    </cfRule>
  </conditionalFormatting>
  <conditionalFormatting sqref="H27:K31">
    <cfRule type="expression" dxfId="6" priority="3">
      <formula>_xlfn.ISFORMULA(H27)</formula>
    </cfRule>
  </conditionalFormatting>
  <dataValidations count="1">
    <dataValidation imeMode="disabled" allowBlank="1" showInputMessage="1" showErrorMessage="1" sqref="G8 G15:I15" xr:uid="{8E65216C-1951-417A-94BD-77822800352F}"/>
  </dataValidations>
  <pageMargins left="0.7" right="0.7" top="0.75" bottom="0.75" header="0.3" footer="0.3"/>
  <pageSetup paperSize="9" scale="9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E2E9-9C38-46AB-ACD3-D3CCFA768187}">
  <sheetPr>
    <tabColor rgb="FFFFFF00"/>
  </sheetPr>
  <dimension ref="A3:I43"/>
  <sheetViews>
    <sheetView topLeftCell="A4" workbookViewId="0">
      <selection activeCell="K7" sqref="K7"/>
    </sheetView>
    <sheetView workbookViewId="1"/>
  </sheetViews>
  <sheetFormatPr defaultColWidth="9" defaultRowHeight="13.5"/>
  <cols>
    <col min="1" max="1" width="17.625" style="71" customWidth="1"/>
    <col min="2" max="2" width="3.375" style="71" customWidth="1"/>
    <col min="3" max="3" width="12.625" style="71" customWidth="1"/>
    <col min="4" max="4" width="7.125" style="71" customWidth="1"/>
    <col min="5" max="5" width="9" style="71"/>
    <col min="6" max="6" width="1.875" style="71" customWidth="1"/>
    <col min="7" max="16384" width="9" style="71"/>
  </cols>
  <sheetData>
    <row r="3" spans="1:9">
      <c r="G3" s="344" t="s">
        <v>167</v>
      </c>
      <c r="H3" s="344"/>
      <c r="I3" s="344"/>
    </row>
    <row r="4" spans="1:9">
      <c r="G4" s="344" t="s">
        <v>252</v>
      </c>
      <c r="H4" s="344"/>
      <c r="I4" s="344"/>
    </row>
    <row r="5" spans="1:9">
      <c r="G5" s="108"/>
      <c r="H5" s="108"/>
      <c r="I5" s="108"/>
    </row>
    <row r="6" spans="1:9">
      <c r="G6" s="108"/>
      <c r="H6" s="108"/>
      <c r="I6" s="108"/>
    </row>
    <row r="7" spans="1:9">
      <c r="A7" s="71" t="s">
        <v>42</v>
      </c>
    </row>
    <row r="8" spans="1:9">
      <c r="A8" s="71" t="s">
        <v>218</v>
      </c>
    </row>
    <row r="12" spans="1:9">
      <c r="E12" s="71" t="s">
        <v>250</v>
      </c>
    </row>
    <row r="15" spans="1:9">
      <c r="E15" s="74"/>
      <c r="F15" s="74"/>
    </row>
    <row r="16" spans="1:9">
      <c r="E16" s="74"/>
      <c r="F16" s="74"/>
    </row>
    <row r="18" spans="1:9">
      <c r="A18" s="190" t="s">
        <v>219</v>
      </c>
      <c r="B18" s="190"/>
      <c r="C18" s="190"/>
      <c r="D18" s="190"/>
      <c r="E18" s="190"/>
      <c r="F18" s="190"/>
      <c r="G18" s="190"/>
      <c r="H18" s="190"/>
      <c r="I18" s="190"/>
    </row>
    <row r="19" spans="1:9">
      <c r="A19" s="70"/>
      <c r="B19" s="70"/>
      <c r="C19" s="70"/>
      <c r="D19" s="70"/>
      <c r="E19" s="70"/>
      <c r="F19" s="70"/>
      <c r="G19" s="70"/>
      <c r="H19" s="70"/>
      <c r="I19" s="70"/>
    </row>
    <row r="21" spans="1:9" ht="75.599999999999994" customHeight="1">
      <c r="A21" s="191" t="s">
        <v>251</v>
      </c>
      <c r="B21" s="192"/>
      <c r="C21" s="192"/>
      <c r="D21" s="192"/>
      <c r="E21" s="192"/>
      <c r="F21" s="192"/>
      <c r="G21" s="192"/>
      <c r="H21" s="192"/>
      <c r="I21" s="192"/>
    </row>
    <row r="22" spans="1:9" ht="18.75">
      <c r="A22" s="75"/>
      <c r="B22" s="76"/>
      <c r="C22" s="76"/>
      <c r="D22" s="76"/>
      <c r="E22" s="76"/>
      <c r="F22" s="76"/>
      <c r="G22" s="76"/>
      <c r="H22" s="76"/>
      <c r="I22" s="76"/>
    </row>
    <row r="24" spans="1:9">
      <c r="A24" s="190" t="s">
        <v>51</v>
      </c>
      <c r="B24" s="190"/>
      <c r="C24" s="190"/>
      <c r="D24" s="190"/>
      <c r="E24" s="190"/>
      <c r="F24" s="190"/>
      <c r="G24" s="190"/>
      <c r="H24" s="190"/>
      <c r="I24" s="190"/>
    </row>
    <row r="25" spans="1:9">
      <c r="A25" s="70"/>
      <c r="B25" s="70"/>
      <c r="C25" s="70"/>
      <c r="D25" s="70"/>
      <c r="E25" s="70"/>
      <c r="F25" s="70"/>
      <c r="G25" s="70"/>
      <c r="H25" s="70"/>
      <c r="I25" s="70"/>
    </row>
    <row r="26" spans="1:9">
      <c r="A26" s="71" t="s">
        <v>221</v>
      </c>
      <c r="C26" s="77" t="s">
        <v>52</v>
      </c>
      <c r="D26" s="345"/>
      <c r="E26" s="345"/>
      <c r="F26" s="345"/>
      <c r="G26" s="71" t="s">
        <v>20</v>
      </c>
      <c r="H26" s="70"/>
      <c r="I26" s="70"/>
    </row>
    <row r="27" spans="1:9">
      <c r="A27" s="71" t="s">
        <v>225</v>
      </c>
    </row>
    <row r="29" spans="1:9">
      <c r="A29" s="71" t="s">
        <v>222</v>
      </c>
      <c r="C29" s="77" t="s">
        <v>52</v>
      </c>
      <c r="D29" s="345"/>
      <c r="E29" s="345"/>
      <c r="F29" s="345"/>
      <c r="G29" s="71" t="s">
        <v>20</v>
      </c>
    </row>
    <row r="31" spans="1:9">
      <c r="A31" s="71" t="s">
        <v>223</v>
      </c>
      <c r="C31" s="77" t="s">
        <v>52</v>
      </c>
      <c r="D31" s="345" t="str">
        <f>'[3]様式５別紙２（請求書）'!D28</f>
        <v/>
      </c>
      <c r="E31" s="345"/>
      <c r="F31" s="345"/>
      <c r="G31" s="71" t="s">
        <v>20</v>
      </c>
    </row>
    <row r="33" spans="1:9">
      <c r="A33" s="71" t="s">
        <v>224</v>
      </c>
      <c r="C33" s="77" t="s">
        <v>52</v>
      </c>
      <c r="D33" s="345"/>
      <c r="E33" s="345"/>
      <c r="F33" s="345"/>
      <c r="G33" s="71" t="s">
        <v>20</v>
      </c>
    </row>
    <row r="41" spans="1:9">
      <c r="A41" s="72"/>
    </row>
    <row r="42" spans="1:9">
      <c r="A42" s="457"/>
      <c r="B42" s="458"/>
      <c r="C42" s="458"/>
      <c r="D42" s="458"/>
      <c r="E42" s="458"/>
      <c r="F42" s="458"/>
      <c r="G42" s="458"/>
      <c r="H42" s="458"/>
      <c r="I42" s="458"/>
    </row>
    <row r="43" spans="1:9">
      <c r="A43" s="72"/>
    </row>
  </sheetData>
  <mergeCells count="10">
    <mergeCell ref="D31:F31"/>
    <mergeCell ref="D33:F33"/>
    <mergeCell ref="A42:I42"/>
    <mergeCell ref="G3:I3"/>
    <mergeCell ref="G4:I4"/>
    <mergeCell ref="A18:I18"/>
    <mergeCell ref="A21:I21"/>
    <mergeCell ref="A24:I24"/>
    <mergeCell ref="D29:F29"/>
    <mergeCell ref="D26:F26"/>
  </mergeCells>
  <phoneticPr fontId="2"/>
  <conditionalFormatting sqref="A42:A43">
    <cfRule type="expression" dxfId="5" priority="2">
      <formula>_xlfn.ISFORMULA(A42)</formula>
    </cfRule>
  </conditionalFormatting>
  <conditionalFormatting sqref="A31:G31">
    <cfRule type="expression" dxfId="4" priority="6">
      <formula>_xlfn.ISFORMULA(A31)</formula>
    </cfRule>
  </conditionalFormatting>
  <conditionalFormatting sqref="A33:G33">
    <cfRule type="expression" dxfId="3" priority="5">
      <formula>_xlfn.ISFORMULA(A33)</formula>
    </cfRule>
  </conditionalFormatting>
  <conditionalFormatting sqref="A1:I29">
    <cfRule type="expression" dxfId="2" priority="1">
      <formula>_xlfn.ISFORMULA(A1)</formula>
    </cfRule>
  </conditionalFormatting>
  <conditionalFormatting sqref="A41:I41">
    <cfRule type="expression" dxfId="1" priority="3">
      <formula>_xlfn.ISFORMULA(A41)</formula>
    </cfRule>
  </conditionalFormatting>
  <conditionalFormatting sqref="B43:I43">
    <cfRule type="expression" dxfId="0" priority="4">
      <formula>_xlfn.ISFORMULA(B43)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5B09-8E8C-473F-8289-CFD22B8E3FDC}">
  <dimension ref="A1:J40"/>
  <sheetViews>
    <sheetView topLeftCell="A3" workbookViewId="0">
      <selection activeCell="S15" sqref="S15"/>
    </sheetView>
    <sheetView topLeftCell="A6" workbookViewId="1"/>
  </sheetViews>
  <sheetFormatPr defaultColWidth="9" defaultRowHeight="13.5"/>
  <cols>
    <col min="1" max="1" width="11" style="35" customWidth="1"/>
    <col min="2" max="2" width="6.25" style="35" customWidth="1"/>
    <col min="3" max="4" width="9" style="35"/>
    <col min="5" max="5" width="11" style="35" customWidth="1"/>
    <col min="6" max="6" width="10.625" style="35" customWidth="1"/>
    <col min="7" max="7" width="6.375" style="35" customWidth="1"/>
    <col min="8" max="8" width="9" style="35"/>
    <col min="9" max="9" width="6.25" style="35" customWidth="1"/>
    <col min="10" max="10" width="9" style="35" hidden="1" customWidth="1"/>
    <col min="11" max="16384" width="9" style="35"/>
  </cols>
  <sheetData>
    <row r="1" spans="1:10">
      <c r="A1" s="35" t="s">
        <v>66</v>
      </c>
      <c r="I1" s="36"/>
    </row>
    <row r="3" spans="1:10" ht="15.95" customHeight="1">
      <c r="A3" s="193" t="s">
        <v>67</v>
      </c>
      <c r="B3" s="193"/>
      <c r="C3" s="193"/>
      <c r="D3" s="193"/>
      <c r="E3" s="193"/>
      <c r="F3" s="193"/>
      <c r="G3" s="193"/>
      <c r="H3" s="193"/>
      <c r="I3" s="193"/>
    </row>
    <row r="4" spans="1:10">
      <c r="A4" s="44" t="str">
        <f>IF(OR(B6="-",B6="ー",B6="－"),IF(H6="小売業",IF(F6&lt;51,"",[2]リスト!B8),IF(H6="サービス業",IF(F6&lt;101,"",[2]リスト!B8),IF(H6="卸売業",IF(F6&lt;101,"",[2]リスト!B8),IF(H6="その他の業種",IF(F6&lt;301,"",[2]リスト!B8),[2]リスト!B7)))),IF(H6="小売業",IF(OR(B6&lt;50000001,F6&lt;51),"",[2]リスト!B8),IF(H6="サービス業",IF(OR(B6&lt;50000001,F6&lt;101),"",[2]リスト!B8),IF(H6="卸売業",IF(OR(B6&lt;100000001,F6&lt;101),"",[2]リスト!B8),IF(H6="その他の業種",IF(OR(B6&lt;300000001,F6&lt;301),"",[2]リスト!B8),[2]リスト!B7)))))</f>
        <v>補助事業者に関する事項を入力してください。</v>
      </c>
    </row>
    <row r="5" spans="1:10">
      <c r="A5" s="47" t="s">
        <v>68</v>
      </c>
      <c r="B5" s="47"/>
    </row>
    <row r="6" spans="1:10" ht="26.45" customHeight="1">
      <c r="A6" s="48" t="s">
        <v>69</v>
      </c>
      <c r="B6" s="200"/>
      <c r="C6" s="201"/>
      <c r="D6" s="202" t="s">
        <v>70</v>
      </c>
      <c r="E6" s="203"/>
      <c r="F6" s="118"/>
      <c r="G6" s="48" t="s">
        <v>71</v>
      </c>
      <c r="H6" s="204"/>
      <c r="I6" s="205"/>
      <c r="J6" s="35">
        <f>IF(B6="",0,1)</f>
        <v>0</v>
      </c>
    </row>
    <row r="7" spans="1:10">
      <c r="J7" s="35">
        <f>IF(F6="",0,1)</f>
        <v>0</v>
      </c>
    </row>
    <row r="8" spans="1:10" ht="13.5" customHeight="1">
      <c r="A8" s="47" t="s">
        <v>72</v>
      </c>
      <c r="B8" s="47"/>
      <c r="J8" s="35">
        <f>IF(H6="",0,1)</f>
        <v>0</v>
      </c>
    </row>
    <row r="9" spans="1:10" ht="30" customHeight="1">
      <c r="A9" s="206" t="s">
        <v>73</v>
      </c>
      <c r="B9" s="207"/>
      <c r="C9" s="208" t="str">
        <f>'様式１（交付申請書）'!$G$10</f>
        <v>○○株式会社</v>
      </c>
      <c r="D9" s="208"/>
      <c r="E9" s="208"/>
      <c r="F9" s="209" t="s">
        <v>74</v>
      </c>
      <c r="G9" s="210"/>
      <c r="H9" s="211"/>
      <c r="I9" s="212"/>
      <c r="J9" s="35">
        <f>IF(C9="",0,1)</f>
        <v>1</v>
      </c>
    </row>
    <row r="10" spans="1:10" ht="30" customHeight="1">
      <c r="A10" s="209" t="s">
        <v>75</v>
      </c>
      <c r="B10" s="210"/>
      <c r="C10" s="208" t="str">
        <f>'様式１（交付申請書）'!$G$9</f>
        <v>大津市打出浜2-1</v>
      </c>
      <c r="D10" s="208"/>
      <c r="E10" s="208"/>
      <c r="F10" s="49" t="s">
        <v>76</v>
      </c>
      <c r="G10" s="215"/>
      <c r="H10" s="215"/>
      <c r="I10" s="215"/>
      <c r="J10" s="35">
        <f>IF(H9="",0,1)</f>
        <v>0</v>
      </c>
    </row>
    <row r="11" spans="1:10">
      <c r="J11" s="35">
        <f>IF(C10="",0,1)</f>
        <v>1</v>
      </c>
    </row>
    <row r="12" spans="1:10">
      <c r="J12" s="35">
        <f>IF(G10="",0,1)</f>
        <v>0</v>
      </c>
    </row>
    <row r="13" spans="1:10" ht="24.6" customHeight="1">
      <c r="A13" s="213" t="s">
        <v>77</v>
      </c>
      <c r="B13" s="213"/>
      <c r="C13" s="213" t="s">
        <v>78</v>
      </c>
      <c r="D13" s="213"/>
      <c r="E13" s="214"/>
      <c r="F13" s="214"/>
      <c r="G13" s="214"/>
      <c r="H13" s="214"/>
      <c r="I13" s="214"/>
      <c r="J13" s="35">
        <f>IF(D13="",0,1)</f>
        <v>0</v>
      </c>
    </row>
    <row r="14" spans="1:10" ht="24.6" customHeight="1">
      <c r="A14" s="213"/>
      <c r="B14" s="213"/>
      <c r="C14" s="213" t="s">
        <v>17</v>
      </c>
      <c r="D14" s="213"/>
      <c r="E14" s="214"/>
      <c r="F14" s="214"/>
      <c r="G14" s="214"/>
      <c r="H14" s="214"/>
      <c r="I14" s="214"/>
      <c r="J14" s="35">
        <f>IF(D14="",0,1)</f>
        <v>0</v>
      </c>
    </row>
    <row r="15" spans="1:10" ht="24.6" customHeight="1">
      <c r="A15" s="213"/>
      <c r="B15" s="213"/>
      <c r="C15" s="213" t="s">
        <v>79</v>
      </c>
      <c r="D15" s="213"/>
      <c r="E15" s="214"/>
      <c r="F15" s="214"/>
      <c r="G15" s="214"/>
      <c r="H15" s="214"/>
      <c r="I15" s="214"/>
      <c r="J15" s="35">
        <f>IF(C15="",0,1)</f>
        <v>1</v>
      </c>
    </row>
    <row r="16" spans="1:10" ht="24.6" customHeight="1">
      <c r="A16" s="213"/>
      <c r="B16" s="213"/>
      <c r="C16" s="213" t="s">
        <v>80</v>
      </c>
      <c r="D16" s="213"/>
      <c r="E16" s="214"/>
      <c r="F16" s="214"/>
      <c r="G16" s="214"/>
      <c r="H16" s="214"/>
      <c r="I16" s="214"/>
      <c r="J16" s="35">
        <f>IF(D16="",0,1)</f>
        <v>0</v>
      </c>
    </row>
    <row r="17" spans="10:10" ht="18" customHeight="1">
      <c r="J17" s="35">
        <f>IF(D17="",0,1)</f>
        <v>0</v>
      </c>
    </row>
    <row r="18" spans="10:10">
      <c r="J18" s="35">
        <f>IF(B20="",0,1)</f>
        <v>0</v>
      </c>
    </row>
    <row r="19" spans="10:10">
      <c r="J19" s="35">
        <f>IF(B21="",0,1)</f>
        <v>0</v>
      </c>
    </row>
    <row r="20" spans="10:10" ht="15" customHeight="1">
      <c r="J20" s="35">
        <f>IF(F20="",0,1)</f>
        <v>0</v>
      </c>
    </row>
    <row r="21" spans="10:10" ht="15" customHeight="1"/>
    <row r="22" spans="10:10">
      <c r="J22" s="35">
        <f>IF(F25="",0,1)</f>
        <v>0</v>
      </c>
    </row>
    <row r="23" spans="10:10">
      <c r="J23" s="35">
        <f>IF(A37="",0,1)</f>
        <v>0</v>
      </c>
    </row>
    <row r="24" spans="10:10" ht="24.95" customHeight="1">
      <c r="J24" s="35">
        <f>IF(E40=0,0,1)</f>
        <v>0</v>
      </c>
    </row>
    <row r="25" spans="10:10" ht="24" customHeight="1">
      <c r="J25" s="3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sheet="1" objects="1" scenarios="1" selectLockedCells="1"/>
  <mergeCells count="20">
    <mergeCell ref="C16:D16"/>
    <mergeCell ref="E16:I16"/>
    <mergeCell ref="A10:B10"/>
    <mergeCell ref="C10:E10"/>
    <mergeCell ref="G10:I10"/>
    <mergeCell ref="A13:B16"/>
    <mergeCell ref="C13:D13"/>
    <mergeCell ref="E13:I13"/>
    <mergeCell ref="C14:D14"/>
    <mergeCell ref="E14:I14"/>
    <mergeCell ref="C15:D15"/>
    <mergeCell ref="E15:I15"/>
    <mergeCell ref="A3:I3"/>
    <mergeCell ref="B6:C6"/>
    <mergeCell ref="D6:E6"/>
    <mergeCell ref="H6:I6"/>
    <mergeCell ref="A9:B9"/>
    <mergeCell ref="C9:E9"/>
    <mergeCell ref="F9:G9"/>
    <mergeCell ref="H9:I9"/>
  </mergeCells>
  <phoneticPr fontId="2"/>
  <conditionalFormatting sqref="A13 E13:E16 A17:I40">
    <cfRule type="expression" dxfId="27" priority="5">
      <formula>_xlfn.ISFORMULA(A13)</formula>
    </cfRule>
  </conditionalFormatting>
  <conditionalFormatting sqref="A1:I12">
    <cfRule type="expression" dxfId="26" priority="3">
      <formula>_xlfn.ISFORMULA(A1)</formula>
    </cfRule>
  </conditionalFormatting>
  <conditionalFormatting sqref="C13:C16">
    <cfRule type="expression" dxfId="25" priority="4">
      <formula>_xlfn.ISFORMULA(C13)</formula>
    </cfRule>
  </conditionalFormatting>
  <dataValidations count="1">
    <dataValidation imeMode="disabled" allowBlank="1" showInputMessage="1" showErrorMessage="1" sqref="B6:C6 F6 H9:I9" xr:uid="{B5F5D81B-6AA0-4FBF-929D-CBD6D6C13A9C}"/>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512E-9E58-4555-8C9C-1870BAE9BA2B}">
  <sheetPr>
    <pageSetUpPr fitToPage="1"/>
  </sheetPr>
  <dimension ref="A1:J24"/>
  <sheetViews>
    <sheetView zoomScaleNormal="100" workbookViewId="0">
      <selection activeCell="C6" sqref="C6:I6"/>
    </sheetView>
    <sheetView topLeftCell="A6" workbookViewId="1"/>
  </sheetViews>
  <sheetFormatPr defaultRowHeight="18.75"/>
  <cols>
    <col min="6" max="6" width="12.75" customWidth="1"/>
    <col min="7" max="7" width="8.375" customWidth="1"/>
  </cols>
  <sheetData>
    <row r="1" spans="1:9">
      <c r="A1" s="69" t="s">
        <v>233</v>
      </c>
    </row>
    <row r="3" spans="1:9">
      <c r="A3" s="246" t="s">
        <v>61</v>
      </c>
      <c r="B3" s="246"/>
      <c r="C3" s="246"/>
      <c r="D3" s="246"/>
      <c r="E3" s="246"/>
      <c r="F3" s="246"/>
      <c r="G3" s="246"/>
      <c r="H3" s="246"/>
      <c r="I3" s="246"/>
    </row>
    <row r="5" spans="1:9" ht="29.1" customHeight="1">
      <c r="A5" s="221" t="s">
        <v>1</v>
      </c>
      <c r="B5" s="222"/>
      <c r="C5" s="252" t="str">
        <f>'様式１（交付申請書）'!$G$10</f>
        <v>○○株式会社</v>
      </c>
      <c r="D5" s="253"/>
      <c r="E5" s="253"/>
      <c r="F5" s="253"/>
      <c r="G5" s="253"/>
      <c r="H5" s="253"/>
      <c r="I5" s="254"/>
    </row>
    <row r="6" spans="1:9" ht="27.6" customHeight="1">
      <c r="A6" s="221" t="s">
        <v>2</v>
      </c>
      <c r="B6" s="222"/>
      <c r="C6" s="223"/>
      <c r="D6" s="224"/>
      <c r="E6" s="224"/>
      <c r="F6" s="224"/>
      <c r="G6" s="224"/>
      <c r="H6" s="224"/>
      <c r="I6" s="225"/>
    </row>
    <row r="7" spans="1:9" ht="32.450000000000003" customHeight="1">
      <c r="A7" s="221" t="s">
        <v>4</v>
      </c>
      <c r="B7" s="222"/>
      <c r="C7" s="223" t="s">
        <v>3</v>
      </c>
      <c r="D7" s="224"/>
      <c r="E7" s="224"/>
      <c r="F7" s="224"/>
      <c r="G7" s="224"/>
      <c r="H7" s="224"/>
      <c r="I7" s="225"/>
    </row>
    <row r="8" spans="1:9">
      <c r="A8" s="226" t="s">
        <v>5</v>
      </c>
      <c r="B8" s="227"/>
      <c r="C8" s="232" t="s">
        <v>6</v>
      </c>
      <c r="D8" s="233"/>
      <c r="E8" s="233"/>
      <c r="F8" s="233"/>
      <c r="G8" s="233"/>
      <c r="H8" s="233"/>
      <c r="I8" s="234"/>
    </row>
    <row r="9" spans="1:9">
      <c r="A9" s="228"/>
      <c r="B9" s="229"/>
      <c r="C9" s="235"/>
      <c r="D9" s="236"/>
      <c r="E9" s="236"/>
      <c r="F9" s="236"/>
      <c r="G9" s="236"/>
      <c r="H9" s="236"/>
      <c r="I9" s="237"/>
    </row>
    <row r="10" spans="1:9">
      <c r="A10" s="228"/>
      <c r="B10" s="229"/>
      <c r="C10" s="235"/>
      <c r="D10" s="236"/>
      <c r="E10" s="236"/>
      <c r="F10" s="236"/>
      <c r="G10" s="236"/>
      <c r="H10" s="236"/>
      <c r="I10" s="237"/>
    </row>
    <row r="11" spans="1:9">
      <c r="A11" s="228"/>
      <c r="B11" s="229"/>
      <c r="C11" s="235"/>
      <c r="D11" s="236"/>
      <c r="E11" s="236"/>
      <c r="F11" s="236"/>
      <c r="G11" s="236"/>
      <c r="H11" s="236"/>
      <c r="I11" s="237"/>
    </row>
    <row r="12" spans="1:9">
      <c r="A12" s="228"/>
      <c r="B12" s="229"/>
      <c r="C12" s="235"/>
      <c r="D12" s="236"/>
      <c r="E12" s="236"/>
      <c r="F12" s="236"/>
      <c r="G12" s="236"/>
      <c r="H12" s="236"/>
      <c r="I12" s="237"/>
    </row>
    <row r="13" spans="1:9">
      <c r="A13" s="230"/>
      <c r="B13" s="231"/>
      <c r="C13" s="238"/>
      <c r="D13" s="239"/>
      <c r="E13" s="239"/>
      <c r="F13" s="239"/>
      <c r="G13" s="239"/>
      <c r="H13" s="239"/>
      <c r="I13" s="240"/>
    </row>
    <row r="14" spans="1:9" ht="24.95" customHeight="1">
      <c r="A14" s="241" t="s">
        <v>139</v>
      </c>
      <c r="B14" s="227"/>
      <c r="C14" s="242" t="s">
        <v>138</v>
      </c>
      <c r="D14" s="243"/>
      <c r="E14" s="243"/>
      <c r="F14" s="243"/>
      <c r="G14" s="243"/>
      <c r="H14" s="243"/>
      <c r="I14" s="244"/>
    </row>
    <row r="15" spans="1:9" ht="26.45" customHeight="1">
      <c r="A15" s="228"/>
      <c r="B15" s="229"/>
      <c r="C15" s="223"/>
      <c r="D15" s="224"/>
      <c r="E15" s="224"/>
      <c r="F15" s="224"/>
      <c r="G15" s="224"/>
      <c r="H15" s="224"/>
      <c r="I15" s="225"/>
    </row>
    <row r="16" spans="1:9" ht="26.1" customHeight="1">
      <c r="A16" s="228"/>
      <c r="B16" s="229"/>
      <c r="C16" s="223"/>
      <c r="D16" s="224"/>
      <c r="E16" s="224"/>
      <c r="F16" s="224"/>
      <c r="G16" s="224"/>
      <c r="H16" s="224"/>
      <c r="I16" s="225"/>
    </row>
    <row r="17" spans="1:10" ht="24.6" customHeight="1">
      <c r="A17" s="228"/>
      <c r="B17" s="229"/>
      <c r="C17" s="223"/>
      <c r="D17" s="224"/>
      <c r="E17" s="224"/>
      <c r="F17" s="224"/>
      <c r="G17" s="224"/>
      <c r="H17" s="224"/>
      <c r="I17" s="225"/>
    </row>
    <row r="18" spans="1:10" ht="24.6" customHeight="1">
      <c r="A18" s="228"/>
      <c r="B18" s="229"/>
      <c r="C18" s="119"/>
      <c r="D18" s="120"/>
      <c r="E18" s="120"/>
      <c r="F18" s="120"/>
      <c r="G18" s="120"/>
      <c r="H18" s="120"/>
      <c r="I18" s="121"/>
    </row>
    <row r="19" spans="1:10" ht="27.95" customHeight="1">
      <c r="A19" s="230"/>
      <c r="B19" s="231"/>
      <c r="C19" s="223"/>
      <c r="D19" s="224"/>
      <c r="E19" s="224"/>
      <c r="F19" s="224"/>
      <c r="G19" s="224"/>
      <c r="H19" s="233"/>
      <c r="I19" s="234"/>
    </row>
    <row r="20" spans="1:10" ht="18" customHeight="1">
      <c r="A20" s="226" t="s">
        <v>9</v>
      </c>
      <c r="B20" s="227"/>
      <c r="C20" s="7" t="s">
        <v>11</v>
      </c>
      <c r="D20" s="8"/>
      <c r="E20" s="8"/>
      <c r="F20" s="90">
        <f>'様式１ 別紙2 別様式　事業計画書内訳表（資格取得支援）'!$O$11</f>
        <v>140000</v>
      </c>
      <c r="G20" s="8" t="s">
        <v>12</v>
      </c>
      <c r="H20" s="217"/>
      <c r="I20" s="218"/>
    </row>
    <row r="21" spans="1:10" ht="21" customHeight="1" thickBot="1">
      <c r="A21" s="230"/>
      <c r="B21" s="231"/>
      <c r="C21" s="245" t="s">
        <v>13</v>
      </c>
      <c r="D21" s="246"/>
      <c r="E21" s="246"/>
      <c r="F21" s="246"/>
      <c r="G21" s="246"/>
      <c r="H21" s="246"/>
      <c r="I21" s="247"/>
    </row>
    <row r="22" spans="1:10" ht="19.5" customHeight="1" thickTop="1" thickBot="1">
      <c r="A22" s="226" t="s">
        <v>10</v>
      </c>
      <c r="B22" s="227"/>
      <c r="C22" s="248" t="s">
        <v>14</v>
      </c>
      <c r="D22" s="249"/>
      <c r="E22" s="23"/>
      <c r="F22" s="91">
        <f>F20/2</f>
        <v>70000</v>
      </c>
      <c r="G22" s="20" t="s">
        <v>229</v>
      </c>
      <c r="H22" s="219">
        <f>ROUNDDOWN(F22,-3)</f>
        <v>70000</v>
      </c>
      <c r="I22" s="220"/>
    </row>
    <row r="23" spans="1:10" ht="21.6" customHeight="1" thickTop="1">
      <c r="A23" s="230"/>
      <c r="B23" s="231"/>
      <c r="C23" s="250" t="s">
        <v>31</v>
      </c>
      <c r="D23" s="251"/>
      <c r="E23" s="251"/>
      <c r="F23" s="251"/>
      <c r="G23" s="251"/>
      <c r="H23" s="251"/>
      <c r="I23" s="54"/>
      <c r="J23" s="5"/>
    </row>
    <row r="24" spans="1:10" ht="24" customHeight="1">
      <c r="A24" s="6"/>
      <c r="C24" s="216" t="s">
        <v>230</v>
      </c>
      <c r="D24" s="216"/>
      <c r="E24" s="216"/>
      <c r="F24" s="216"/>
      <c r="G24" s="216"/>
      <c r="H24" s="216"/>
      <c r="I24" s="216"/>
    </row>
  </sheetData>
  <sheetProtection algorithmName="SHA-512" hashValue="nk2p+jWDF+0O71zN9/2NkN2UwZ8zvYvb2TOqse8onHrxPSFNztrqRMR81KlczkKfKZrkDTPxlIkw3sEQgdGOaw==" saltValue="RmrtVN/Rd/QrGvPem2qHgw==" spinCount="100000" sheet="1" objects="1" scenarios="1" selectLockedCells="1"/>
  <mergeCells count="23">
    <mergeCell ref="C22:D22"/>
    <mergeCell ref="C23:H23"/>
    <mergeCell ref="A3:I3"/>
    <mergeCell ref="A5:B5"/>
    <mergeCell ref="C5:I5"/>
    <mergeCell ref="A6:B6"/>
    <mergeCell ref="C6:I6"/>
    <mergeCell ref="C24:I24"/>
    <mergeCell ref="H20:I20"/>
    <mergeCell ref="H22:I22"/>
    <mergeCell ref="A7:B7"/>
    <mergeCell ref="C7:I7"/>
    <mergeCell ref="A8:B13"/>
    <mergeCell ref="C8:I13"/>
    <mergeCell ref="A14:B19"/>
    <mergeCell ref="C14:I14"/>
    <mergeCell ref="C15:I15"/>
    <mergeCell ref="C16:I16"/>
    <mergeCell ref="C17:I17"/>
    <mergeCell ref="C19:I19"/>
    <mergeCell ref="A20:B21"/>
    <mergeCell ref="C21:I21"/>
    <mergeCell ref="A22:B23"/>
  </mergeCells>
  <phoneticPr fontId="2"/>
  <pageMargins left="0.7" right="0.7" top="0.75" bottom="0.75"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E618-F6EB-489C-856B-9E404E566F14}">
  <sheetPr>
    <pageSetUpPr fitToPage="1"/>
  </sheetPr>
  <dimension ref="A1:P18"/>
  <sheetViews>
    <sheetView workbookViewId="0">
      <selection activeCell="C7" sqref="C7:D7"/>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1" spans="1:16" ht="35.1" customHeight="1">
      <c r="A1" t="s">
        <v>234</v>
      </c>
    </row>
    <row r="3" spans="1:16" ht="35.1" customHeight="1">
      <c r="B3" s="255" t="s">
        <v>16</v>
      </c>
      <c r="C3" s="256"/>
      <c r="E3" s="257"/>
      <c r="F3" s="257"/>
    </row>
    <row r="4" spans="1:16" ht="35.1" customHeight="1">
      <c r="E4" s="258" t="s">
        <v>22</v>
      </c>
      <c r="F4" s="258"/>
      <c r="G4" s="258"/>
      <c r="H4" s="258"/>
      <c r="I4" s="258" t="s">
        <v>29</v>
      </c>
      <c r="J4" s="258"/>
      <c r="K4" s="258"/>
      <c r="L4" s="258"/>
      <c r="M4" s="258"/>
      <c r="N4" s="258"/>
    </row>
    <row r="5" spans="1:16" ht="35.1" customHeight="1">
      <c r="B5" s="14" t="s">
        <v>18</v>
      </c>
      <c r="C5" s="259" t="s">
        <v>17</v>
      </c>
      <c r="D5" s="260"/>
      <c r="E5" s="259" t="s">
        <v>23</v>
      </c>
      <c r="F5" s="261"/>
      <c r="G5" s="260"/>
      <c r="H5" s="1" t="s">
        <v>27</v>
      </c>
      <c r="I5" s="255" t="s">
        <v>23</v>
      </c>
      <c r="J5" s="256"/>
      <c r="K5" s="259" t="s">
        <v>19</v>
      </c>
      <c r="L5" s="261"/>
      <c r="M5" s="261"/>
      <c r="N5" s="2" t="s">
        <v>28</v>
      </c>
      <c r="O5" s="259" t="s">
        <v>21</v>
      </c>
      <c r="P5" s="260"/>
    </row>
    <row r="6" spans="1:16" ht="35.1" customHeight="1">
      <c r="B6" s="16">
        <v>1</v>
      </c>
      <c r="C6" s="262" t="s">
        <v>142</v>
      </c>
      <c r="D6" s="263"/>
      <c r="E6" s="264">
        <v>100000</v>
      </c>
      <c r="F6" s="265"/>
      <c r="G6" s="4" t="s">
        <v>20</v>
      </c>
      <c r="H6" s="110">
        <v>46047</v>
      </c>
      <c r="I6" s="114">
        <v>5000</v>
      </c>
      <c r="J6" s="4" t="s">
        <v>30</v>
      </c>
      <c r="K6" s="110">
        <v>45772</v>
      </c>
      <c r="L6" s="122" t="s">
        <v>24</v>
      </c>
      <c r="M6" s="111">
        <v>45955</v>
      </c>
      <c r="N6" s="92">
        <f>ROUND((M6-K6)/30,0)</f>
        <v>6</v>
      </c>
      <c r="O6" s="93">
        <f>N6*I6+E6</f>
        <v>130000</v>
      </c>
      <c r="P6" s="15" t="s">
        <v>20</v>
      </c>
    </row>
    <row r="7" spans="1:16" ht="35.1" customHeight="1">
      <c r="B7" s="16">
        <v>2</v>
      </c>
      <c r="C7" s="262"/>
      <c r="D7" s="263"/>
      <c r="E7" s="264">
        <v>10000</v>
      </c>
      <c r="F7" s="265"/>
      <c r="G7" s="18" t="s">
        <v>20</v>
      </c>
      <c r="H7" s="110"/>
      <c r="I7" s="114"/>
      <c r="J7" s="4" t="s">
        <v>30</v>
      </c>
      <c r="K7" s="110"/>
      <c r="L7" s="122" t="s">
        <v>25</v>
      </c>
      <c r="M7" s="111"/>
      <c r="N7" s="92"/>
      <c r="O7" s="93">
        <f t="shared" ref="O7:O10" si="0">N7*I7+E7</f>
        <v>10000</v>
      </c>
      <c r="P7" s="15" t="s">
        <v>20</v>
      </c>
    </row>
    <row r="8" spans="1:16" ht="35.1" customHeight="1">
      <c r="B8" s="16">
        <v>3</v>
      </c>
      <c r="C8" s="262"/>
      <c r="D8" s="263"/>
      <c r="E8" s="264"/>
      <c r="F8" s="265"/>
      <c r="G8" s="19" t="s">
        <v>20</v>
      </c>
      <c r="H8" s="110"/>
      <c r="I8" s="114"/>
      <c r="J8" s="4" t="s">
        <v>30</v>
      </c>
      <c r="K8" s="110"/>
      <c r="L8" s="122" t="s">
        <v>25</v>
      </c>
      <c r="M8" s="111"/>
      <c r="N8" s="92"/>
      <c r="O8" s="93">
        <f t="shared" si="0"/>
        <v>0</v>
      </c>
      <c r="P8" s="15" t="s">
        <v>20</v>
      </c>
    </row>
    <row r="9" spans="1:16" ht="35.1" customHeight="1">
      <c r="B9" s="16">
        <v>4</v>
      </c>
      <c r="C9" s="262"/>
      <c r="D9" s="263"/>
      <c r="E9" s="264"/>
      <c r="F9" s="265"/>
      <c r="G9" s="19" t="s">
        <v>20</v>
      </c>
      <c r="H9" s="110"/>
      <c r="I9" s="114"/>
      <c r="J9" s="4" t="s">
        <v>30</v>
      </c>
      <c r="K9" s="110"/>
      <c r="L9" s="122" t="s">
        <v>25</v>
      </c>
      <c r="M9" s="111"/>
      <c r="N9" s="92"/>
      <c r="O9" s="93">
        <f t="shared" si="0"/>
        <v>0</v>
      </c>
      <c r="P9" s="15" t="s">
        <v>20</v>
      </c>
    </row>
    <row r="10" spans="1:16" ht="35.1" customHeight="1">
      <c r="B10" s="16">
        <v>5</v>
      </c>
      <c r="C10" s="262"/>
      <c r="D10" s="263"/>
      <c r="E10" s="264"/>
      <c r="F10" s="265"/>
      <c r="G10" s="19" t="s">
        <v>20</v>
      </c>
      <c r="H10" s="110"/>
      <c r="I10" s="114"/>
      <c r="J10" s="4" t="s">
        <v>30</v>
      </c>
      <c r="K10" s="110"/>
      <c r="L10" s="122" t="s">
        <v>25</v>
      </c>
      <c r="M10" s="111"/>
      <c r="N10" s="92"/>
      <c r="O10" s="93">
        <f t="shared" si="0"/>
        <v>0</v>
      </c>
      <c r="P10" s="15" t="s">
        <v>20</v>
      </c>
    </row>
    <row r="11" spans="1:16" ht="35.1" customHeight="1">
      <c r="N11" s="28" t="s">
        <v>33</v>
      </c>
      <c r="O11" s="94">
        <f>SUM(O6:O10)</f>
        <v>140000</v>
      </c>
      <c r="P11" s="15" t="s">
        <v>20</v>
      </c>
    </row>
    <row r="18" spans="2:2" ht="35.1" customHeight="1">
      <c r="B18" s="17"/>
    </row>
  </sheetData>
  <sheetProtection algorithmName="SHA-512" hashValue="pof536n4su1hpDQLpLk/zMmNSisslU23B8kD9p+M1sUwVZuBvkBpauVrc2xQJXXHoic0KaopxPjaE1l9zQcQIQ==" saltValue="aAtwff+v7qWdlFFXia17Hg==" spinCount="100000" sheet="1" objects="1" scenarios="1" selectLockedCells="1"/>
  <mergeCells count="19">
    <mergeCell ref="C9:D9"/>
    <mergeCell ref="E9:F9"/>
    <mergeCell ref="C10:D10"/>
    <mergeCell ref="E10:F10"/>
    <mergeCell ref="O5:P5"/>
    <mergeCell ref="C6:D6"/>
    <mergeCell ref="E6:F6"/>
    <mergeCell ref="C7:D7"/>
    <mergeCell ref="E7:F7"/>
    <mergeCell ref="C8:D8"/>
    <mergeCell ref="E8:F8"/>
    <mergeCell ref="B3:C3"/>
    <mergeCell ref="E3:F3"/>
    <mergeCell ref="E4:H4"/>
    <mergeCell ref="I4:N4"/>
    <mergeCell ref="C5:D5"/>
    <mergeCell ref="E5:G5"/>
    <mergeCell ref="I5:J5"/>
    <mergeCell ref="K5:M5"/>
  </mergeCells>
  <phoneticPr fontId="2"/>
  <pageMargins left="0.7" right="0.7" top="0.75" bottom="0.75" header="0.3" footer="0.3"/>
  <pageSetup paperSize="9" scale="67"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6927-75AB-4927-9DD3-D21EA153EFB6}">
  <dimension ref="A1:J25"/>
  <sheetViews>
    <sheetView zoomScaleNormal="100" workbookViewId="0">
      <selection activeCell="C7" sqref="C7:I7"/>
    </sheetView>
    <sheetView topLeftCell="A11" workbookViewId="1"/>
  </sheetViews>
  <sheetFormatPr defaultRowHeight="18.75"/>
  <cols>
    <col min="6" max="6" width="12.75" customWidth="1"/>
    <col min="7" max="7" width="11.25" customWidth="1"/>
  </cols>
  <sheetData>
    <row r="1" spans="1:9">
      <c r="A1" s="69" t="s">
        <v>233</v>
      </c>
    </row>
    <row r="3" spans="1:9">
      <c r="A3" s="246" t="s">
        <v>34</v>
      </c>
      <c r="B3" s="246"/>
      <c r="C3" s="246"/>
      <c r="D3" s="246"/>
      <c r="E3" s="246"/>
      <c r="F3" s="246"/>
      <c r="G3" s="246"/>
      <c r="H3" s="246"/>
      <c r="I3" s="246"/>
    </row>
    <row r="5" spans="1:9" ht="29.1" customHeight="1">
      <c r="A5" s="221" t="s">
        <v>1</v>
      </c>
      <c r="B5" s="222"/>
      <c r="C5" s="252" t="str">
        <f>'様式１（交付申請書）'!$G$10</f>
        <v>○○株式会社</v>
      </c>
      <c r="D5" s="253"/>
      <c r="E5" s="253"/>
      <c r="F5" s="253"/>
      <c r="G5" s="253"/>
      <c r="H5" s="253"/>
      <c r="I5" s="254"/>
    </row>
    <row r="6" spans="1:9" ht="27.6" customHeight="1">
      <c r="A6" s="221" t="s">
        <v>35</v>
      </c>
      <c r="B6" s="222"/>
      <c r="C6" s="223"/>
      <c r="D6" s="224"/>
      <c r="E6" s="224"/>
      <c r="F6" s="224"/>
      <c r="G6" s="224"/>
      <c r="H6" s="224"/>
      <c r="I6" s="225"/>
    </row>
    <row r="7" spans="1:9" ht="32.450000000000003" customHeight="1">
      <c r="A7" s="221" t="s">
        <v>36</v>
      </c>
      <c r="B7" s="222"/>
      <c r="C7" s="223" t="s">
        <v>3</v>
      </c>
      <c r="D7" s="224"/>
      <c r="E7" s="224"/>
      <c r="F7" s="224"/>
      <c r="G7" s="224"/>
      <c r="H7" s="224"/>
      <c r="I7" s="225"/>
    </row>
    <row r="8" spans="1:9">
      <c r="A8" s="226" t="s">
        <v>37</v>
      </c>
      <c r="B8" s="227"/>
      <c r="C8" s="232" t="s">
        <v>6</v>
      </c>
      <c r="D8" s="233"/>
      <c r="E8" s="233"/>
      <c r="F8" s="233"/>
      <c r="G8" s="233"/>
      <c r="H8" s="233"/>
      <c r="I8" s="234"/>
    </row>
    <row r="9" spans="1:9">
      <c r="A9" s="228"/>
      <c r="B9" s="229"/>
      <c r="C9" s="235"/>
      <c r="D9" s="236"/>
      <c r="E9" s="236"/>
      <c r="F9" s="236"/>
      <c r="G9" s="236"/>
      <c r="H9" s="236"/>
      <c r="I9" s="237"/>
    </row>
    <row r="10" spans="1:9">
      <c r="A10" s="228"/>
      <c r="B10" s="229"/>
      <c r="C10" s="235"/>
      <c r="D10" s="236"/>
      <c r="E10" s="236"/>
      <c r="F10" s="236"/>
      <c r="G10" s="236"/>
      <c r="H10" s="236"/>
      <c r="I10" s="237"/>
    </row>
    <row r="11" spans="1:9">
      <c r="A11" s="228"/>
      <c r="B11" s="229"/>
      <c r="C11" s="235"/>
      <c r="D11" s="236"/>
      <c r="E11" s="236"/>
      <c r="F11" s="236"/>
      <c r="G11" s="236"/>
      <c r="H11" s="236"/>
      <c r="I11" s="237"/>
    </row>
    <row r="12" spans="1:9">
      <c r="A12" s="228"/>
      <c r="B12" s="229"/>
      <c r="C12" s="235"/>
      <c r="D12" s="236"/>
      <c r="E12" s="236"/>
      <c r="F12" s="236"/>
      <c r="G12" s="236"/>
      <c r="H12" s="236"/>
      <c r="I12" s="237"/>
    </row>
    <row r="13" spans="1:9">
      <c r="A13" s="230"/>
      <c r="B13" s="231"/>
      <c r="C13" s="238"/>
      <c r="D13" s="239"/>
      <c r="E13" s="239"/>
      <c r="F13" s="239"/>
      <c r="G13" s="239"/>
      <c r="H13" s="239"/>
      <c r="I13" s="240"/>
    </row>
    <row r="14" spans="1:9" ht="24.95" customHeight="1">
      <c r="A14" s="241" t="s">
        <v>140</v>
      </c>
      <c r="B14" s="227"/>
      <c r="C14" s="242" t="s">
        <v>138</v>
      </c>
      <c r="D14" s="243"/>
      <c r="E14" s="243"/>
      <c r="F14" s="243"/>
      <c r="G14" s="243"/>
      <c r="H14" s="243"/>
      <c r="I14" s="244"/>
    </row>
    <row r="15" spans="1:9" ht="26.45" customHeight="1">
      <c r="A15" s="228"/>
      <c r="B15" s="229"/>
      <c r="C15" s="223"/>
      <c r="D15" s="224"/>
      <c r="E15" s="224"/>
      <c r="F15" s="224"/>
      <c r="G15" s="224"/>
      <c r="H15" s="224"/>
      <c r="I15" s="225"/>
    </row>
    <row r="16" spans="1:9" ht="26.1" customHeight="1">
      <c r="A16" s="228"/>
      <c r="B16" s="229"/>
      <c r="C16" s="223"/>
      <c r="D16" s="224"/>
      <c r="E16" s="224"/>
      <c r="F16" s="224"/>
      <c r="G16" s="224"/>
      <c r="H16" s="224"/>
      <c r="I16" s="225"/>
    </row>
    <row r="17" spans="1:10" ht="24.6" customHeight="1">
      <c r="A17" s="228"/>
      <c r="B17" s="229"/>
      <c r="C17" s="223"/>
      <c r="D17" s="224"/>
      <c r="E17" s="224"/>
      <c r="F17" s="224"/>
      <c r="G17" s="224"/>
      <c r="H17" s="224"/>
      <c r="I17" s="225"/>
    </row>
    <row r="18" spans="1:10" ht="24.6" customHeight="1">
      <c r="A18" s="228"/>
      <c r="B18" s="229"/>
      <c r="C18" s="119"/>
      <c r="D18" s="120"/>
      <c r="E18" s="120"/>
      <c r="F18" s="120"/>
      <c r="G18" s="120"/>
      <c r="H18" s="120"/>
      <c r="I18" s="121"/>
    </row>
    <row r="19" spans="1:10" ht="27.95" customHeight="1">
      <c r="A19" s="230"/>
      <c r="B19" s="231"/>
      <c r="C19" s="223"/>
      <c r="D19" s="224"/>
      <c r="E19" s="224"/>
      <c r="F19" s="224"/>
      <c r="G19" s="224"/>
      <c r="H19" s="224"/>
      <c r="I19" s="225"/>
    </row>
    <row r="20" spans="1:10" ht="18" customHeight="1">
      <c r="A20" s="226" t="s">
        <v>9</v>
      </c>
      <c r="B20" s="227"/>
      <c r="C20" s="248" t="s">
        <v>38</v>
      </c>
      <c r="D20" s="249"/>
      <c r="E20" s="249"/>
      <c r="F20" s="249"/>
      <c r="G20" s="90">
        <f>'様式１別紙２ 別様式　事業計画書内訳表（代替職員確保支援）'!$S$11</f>
        <v>1940000</v>
      </c>
      <c r="H20" s="8" t="s">
        <v>12</v>
      </c>
      <c r="I20" s="10"/>
    </row>
    <row r="21" spans="1:10" ht="18" customHeight="1">
      <c r="A21" s="228"/>
      <c r="B21" s="229"/>
      <c r="C21" s="29"/>
      <c r="D21" s="30"/>
      <c r="E21" s="30"/>
      <c r="F21" s="33"/>
      <c r="G21" s="30"/>
      <c r="H21" s="31"/>
      <c r="I21" s="32"/>
    </row>
    <row r="22" spans="1:10" ht="21" customHeight="1" thickBot="1">
      <c r="A22" s="230"/>
      <c r="B22" s="231"/>
      <c r="C22" s="268" t="s">
        <v>13</v>
      </c>
      <c r="D22" s="269"/>
      <c r="E22" s="269"/>
      <c r="F22" s="269"/>
      <c r="G22" s="269"/>
      <c r="H22" s="246"/>
      <c r="I22" s="247"/>
    </row>
    <row r="23" spans="1:10" ht="19.5" customHeight="1" thickBot="1">
      <c r="A23" s="226" t="s">
        <v>10</v>
      </c>
      <c r="B23" s="227"/>
      <c r="C23" s="248" t="s">
        <v>14</v>
      </c>
      <c r="D23" s="249"/>
      <c r="E23" s="23"/>
      <c r="F23" s="91">
        <f>G20/2</f>
        <v>970000</v>
      </c>
      <c r="G23" s="20" t="s">
        <v>231</v>
      </c>
      <c r="H23" s="266">
        <f>ROUNDDOWN(F23,-3)</f>
        <v>970000</v>
      </c>
      <c r="I23" s="267"/>
    </row>
    <row r="24" spans="1:10" ht="21.6" customHeight="1">
      <c r="A24" s="230"/>
      <c r="B24" s="231"/>
      <c r="C24" s="250" t="s">
        <v>39</v>
      </c>
      <c r="D24" s="251"/>
      <c r="E24" s="251"/>
      <c r="F24" s="251"/>
      <c r="G24" s="251"/>
      <c r="H24" s="251"/>
      <c r="I24" s="54"/>
      <c r="J24" s="5"/>
    </row>
    <row r="25" spans="1:10" ht="24" customHeight="1">
      <c r="A25" s="6"/>
      <c r="C25" s="216" t="s">
        <v>230</v>
      </c>
      <c r="D25" s="216"/>
      <c r="E25" s="216"/>
      <c r="F25" s="216"/>
      <c r="G25" s="216"/>
      <c r="H25" s="216"/>
      <c r="I25" s="216"/>
    </row>
  </sheetData>
  <sheetProtection algorithmName="SHA-512" hashValue="TUIfu1AdOjQ5JoPIEzNrNsyWMygHVrqg7BwbSQgAxSShs2F6HY30F5s2pbtNcP4oeBJQhG5uec2jcKmUTNEdWA==" saltValue="aCA9E9xe6ItxuiN37NaRZg==" spinCount="100000" sheet="1" objects="1" scenarios="1" selectLockedCells="1"/>
  <mergeCells count="23">
    <mergeCell ref="C19:I19"/>
    <mergeCell ref="A20:B22"/>
    <mergeCell ref="C20:F20"/>
    <mergeCell ref="C22:I22"/>
    <mergeCell ref="A23:B24"/>
    <mergeCell ref="C23:D23"/>
    <mergeCell ref="C24:H24"/>
    <mergeCell ref="C25:I25"/>
    <mergeCell ref="H23:I23"/>
    <mergeCell ref="A7:B7"/>
    <mergeCell ref="C7:I7"/>
    <mergeCell ref="A3:I3"/>
    <mergeCell ref="A5:B5"/>
    <mergeCell ref="C5:I5"/>
    <mergeCell ref="A6:B6"/>
    <mergeCell ref="C6:I6"/>
    <mergeCell ref="A8:B13"/>
    <mergeCell ref="C8:I13"/>
    <mergeCell ref="A14:B19"/>
    <mergeCell ref="C14:I14"/>
    <mergeCell ref="C15:I15"/>
    <mergeCell ref="C16:I16"/>
    <mergeCell ref="C17:I17"/>
  </mergeCells>
  <phoneticPr fontId="2"/>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3D5A-B8A8-44D9-92CE-8CBC74EEE7FA}">
  <sheetPr>
    <pageSetUpPr fitToPage="1"/>
  </sheetPr>
  <dimension ref="A1:T18"/>
  <sheetViews>
    <sheetView workbookViewId="0">
      <selection activeCell="C7" sqref="C7:D7"/>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1" spans="1:20" ht="35.1" customHeight="1">
      <c r="A1" t="s">
        <v>234</v>
      </c>
    </row>
    <row r="3" spans="1:20" ht="35.1" customHeight="1">
      <c r="B3" s="255" t="s">
        <v>16</v>
      </c>
      <c r="C3" s="256"/>
      <c r="E3" s="257"/>
      <c r="F3" s="257"/>
    </row>
    <row r="4" spans="1:20" ht="35.1" customHeight="1">
      <c r="E4" s="258" t="s">
        <v>41</v>
      </c>
      <c r="F4" s="258"/>
      <c r="G4" s="258"/>
      <c r="H4" s="258"/>
      <c r="I4" s="258"/>
      <c r="J4" s="258"/>
      <c r="K4" s="27"/>
      <c r="L4" s="27"/>
      <c r="M4" s="258" t="s">
        <v>40</v>
      </c>
      <c r="N4" s="258"/>
      <c r="O4" s="258"/>
      <c r="P4" s="258"/>
      <c r="Q4" s="258"/>
      <c r="R4" s="258"/>
    </row>
    <row r="5" spans="1:20" ht="35.1" customHeight="1">
      <c r="B5" s="14" t="s">
        <v>18</v>
      </c>
      <c r="C5" s="270" t="s">
        <v>17</v>
      </c>
      <c r="D5" s="271"/>
      <c r="E5" s="255" t="s">
        <v>23</v>
      </c>
      <c r="F5" s="272"/>
      <c r="G5" s="256"/>
      <c r="H5" s="259" t="s">
        <v>144</v>
      </c>
      <c r="I5" s="261"/>
      <c r="J5" s="261"/>
      <c r="K5" s="3" t="s">
        <v>174</v>
      </c>
      <c r="L5" s="2" t="s">
        <v>175</v>
      </c>
      <c r="M5" s="255" t="s">
        <v>23</v>
      </c>
      <c r="N5" s="256"/>
      <c r="O5" s="259" t="s">
        <v>145</v>
      </c>
      <c r="P5" s="261"/>
      <c r="Q5" s="261"/>
      <c r="R5" s="2" t="s">
        <v>28</v>
      </c>
      <c r="S5" s="259" t="s">
        <v>21</v>
      </c>
      <c r="T5" s="260"/>
    </row>
    <row r="6" spans="1:20" ht="35.1" customHeight="1">
      <c r="B6" s="16">
        <v>1</v>
      </c>
      <c r="C6" s="262" t="s">
        <v>142</v>
      </c>
      <c r="D6" s="263"/>
      <c r="E6" s="109">
        <v>10000</v>
      </c>
      <c r="F6" s="34"/>
      <c r="G6" s="4" t="s">
        <v>143</v>
      </c>
      <c r="H6" s="110">
        <v>45748</v>
      </c>
      <c r="I6" s="3" t="s">
        <v>24</v>
      </c>
      <c r="J6" s="111">
        <v>45767</v>
      </c>
      <c r="K6" s="112">
        <v>6</v>
      </c>
      <c r="L6" s="113">
        <f>ROUND((J6-H6)+1/1,0)-K6</f>
        <v>14</v>
      </c>
      <c r="M6" s="114">
        <v>200000</v>
      </c>
      <c r="N6" s="4" t="s">
        <v>30</v>
      </c>
      <c r="O6" s="110">
        <v>45778</v>
      </c>
      <c r="P6" s="3" t="s">
        <v>24</v>
      </c>
      <c r="Q6" s="111">
        <v>46052</v>
      </c>
      <c r="R6" s="95">
        <f>ROUND((Q6-O6)/30,0)</f>
        <v>9</v>
      </c>
      <c r="S6" s="96">
        <f>R6*M6+E6*L6</f>
        <v>1940000</v>
      </c>
      <c r="T6" s="15" t="s">
        <v>20</v>
      </c>
    </row>
    <row r="7" spans="1:20" ht="35.1" customHeight="1">
      <c r="B7" s="16">
        <v>2</v>
      </c>
      <c r="C7" s="262"/>
      <c r="D7" s="263"/>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1:20" ht="35.1" customHeight="1">
      <c r="B8" s="16">
        <v>3</v>
      </c>
      <c r="C8" s="262"/>
      <c r="D8" s="263"/>
      <c r="E8" s="109"/>
      <c r="F8" s="34"/>
      <c r="G8" s="19" t="s">
        <v>20</v>
      </c>
      <c r="H8" s="110"/>
      <c r="I8" s="3" t="s">
        <v>25</v>
      </c>
      <c r="J8" s="111"/>
      <c r="K8" s="112"/>
      <c r="L8" s="113">
        <f t="shared" si="0"/>
        <v>1</v>
      </c>
      <c r="M8" s="109"/>
      <c r="N8" s="4" t="s">
        <v>30</v>
      </c>
      <c r="O8" s="110"/>
      <c r="P8" s="3" t="s">
        <v>25</v>
      </c>
      <c r="Q8" s="111"/>
      <c r="R8" s="95"/>
      <c r="S8" s="96">
        <f>R8*M8+E8*L8</f>
        <v>0</v>
      </c>
      <c r="T8" s="15" t="s">
        <v>20</v>
      </c>
    </row>
    <row r="9" spans="1:20" ht="35.1" customHeight="1">
      <c r="B9" s="16">
        <v>4</v>
      </c>
      <c r="C9" s="262"/>
      <c r="D9" s="263"/>
      <c r="E9" s="109"/>
      <c r="F9" s="34"/>
      <c r="G9" s="19" t="s">
        <v>20</v>
      </c>
      <c r="H9" s="110"/>
      <c r="I9" s="3" t="s">
        <v>25</v>
      </c>
      <c r="J9" s="111"/>
      <c r="K9" s="112"/>
      <c r="L9" s="113">
        <f t="shared" si="0"/>
        <v>1</v>
      </c>
      <c r="M9" s="109"/>
      <c r="N9" s="4" t="s">
        <v>30</v>
      </c>
      <c r="O9" s="110"/>
      <c r="P9" s="3" t="s">
        <v>25</v>
      </c>
      <c r="Q9" s="111"/>
      <c r="R9" s="95"/>
      <c r="S9" s="96">
        <f>R9*M9+E9*L9</f>
        <v>0</v>
      </c>
      <c r="T9" s="15" t="s">
        <v>20</v>
      </c>
    </row>
    <row r="10" spans="1:20" ht="35.1" customHeight="1">
      <c r="B10" s="16">
        <v>5</v>
      </c>
      <c r="C10" s="262"/>
      <c r="D10" s="263"/>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1:20" ht="35.1" customHeight="1">
      <c r="R11" s="28" t="s">
        <v>33</v>
      </c>
      <c r="S11" s="97">
        <f>SUM(S6:S10)</f>
        <v>1940000</v>
      </c>
    </row>
    <row r="18" spans="2:2" ht="35.1" customHeight="1">
      <c r="B18" s="17"/>
    </row>
  </sheetData>
  <sheetProtection algorithmName="SHA-512" hashValue="+U3itIm7Ko+sCMgmmH8wzvdYHABuRTUggHZLvKDCaYptVu2nxxOtPoEt02uQ4Xu4VK188Z1F+D2Zbe2WNAWfNw==" saltValue="FYbFmsboWvlxFeweicQuGQ==" spinCount="100000" sheet="1" objects="1" scenarios="1" selectLockedCells="1"/>
  <mergeCells count="15">
    <mergeCell ref="S5:T5"/>
    <mergeCell ref="M4:R4"/>
    <mergeCell ref="M5:N5"/>
    <mergeCell ref="O5:Q5"/>
    <mergeCell ref="C6:D6"/>
    <mergeCell ref="C7:D7"/>
    <mergeCell ref="C10:D10"/>
    <mergeCell ref="B3:C3"/>
    <mergeCell ref="E3:F3"/>
    <mergeCell ref="E4:J4"/>
    <mergeCell ref="C5:D5"/>
    <mergeCell ref="E5:G5"/>
    <mergeCell ref="H5:J5"/>
    <mergeCell ref="C8:D8"/>
    <mergeCell ref="C9:D9"/>
  </mergeCells>
  <phoneticPr fontId="2"/>
  <pageMargins left="0.7" right="0.7" top="0.75" bottom="0.75" header="0.3" footer="0.3"/>
  <pageSetup paperSize="9" scale="5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C140-B2EA-4951-B116-6873640169EC}">
  <sheetPr>
    <tabColor theme="9" tint="0.79998168889431442"/>
    <pageSetUpPr fitToPage="1"/>
  </sheetPr>
  <dimension ref="A1:M27"/>
  <sheetViews>
    <sheetView topLeftCell="A10" workbookViewId="0">
      <selection activeCell="C22" sqref="C22:H22"/>
    </sheetView>
    <sheetView topLeftCell="A10" workbookViewId="1">
      <selection activeCell="A23" sqref="A23:B23"/>
    </sheetView>
  </sheetViews>
  <sheetFormatPr defaultColWidth="9" defaultRowHeight="13.5"/>
  <cols>
    <col min="1" max="1" width="9" style="35"/>
    <col min="2" max="2" width="12" style="35" customWidth="1"/>
    <col min="3" max="7" width="9" style="35"/>
    <col min="8" max="8" width="12.625" style="35" customWidth="1"/>
    <col min="9" max="9" width="0" style="35" hidden="1" customWidth="1"/>
    <col min="10" max="10" width="9" style="35"/>
    <col min="11" max="11" width="0" style="35" hidden="1" customWidth="1"/>
    <col min="12" max="16384" width="9" style="35"/>
  </cols>
  <sheetData>
    <row r="1" spans="1:13">
      <c r="A1" s="35" t="s">
        <v>81</v>
      </c>
      <c r="H1" s="36"/>
    </row>
    <row r="4" spans="1:13">
      <c r="A4" s="193" t="s">
        <v>82</v>
      </c>
      <c r="B4" s="193"/>
      <c r="C4" s="193"/>
      <c r="D4" s="193"/>
      <c r="E4" s="193"/>
      <c r="F4" s="193"/>
      <c r="G4" s="193"/>
      <c r="H4" s="193"/>
    </row>
    <row r="7" spans="1:13">
      <c r="A7" s="274" t="s">
        <v>83</v>
      </c>
      <c r="B7" s="274"/>
      <c r="C7" s="274"/>
      <c r="D7" s="274"/>
      <c r="E7" s="274"/>
      <c r="F7" s="274"/>
      <c r="G7" s="274"/>
      <c r="H7" s="274"/>
    </row>
    <row r="9" spans="1:13">
      <c r="A9" s="193" t="s">
        <v>51</v>
      </c>
      <c r="B9" s="193"/>
      <c r="C9" s="193"/>
      <c r="D9" s="193"/>
      <c r="E9" s="193"/>
      <c r="F9" s="193"/>
      <c r="G9" s="193"/>
      <c r="H9" s="193"/>
    </row>
    <row r="10" spans="1:13" ht="261.75" customHeight="1">
      <c r="A10" s="275" t="s">
        <v>84</v>
      </c>
      <c r="B10" s="275"/>
      <c r="C10" s="275"/>
      <c r="D10" s="275"/>
      <c r="E10" s="275"/>
      <c r="F10" s="275"/>
      <c r="G10" s="275"/>
      <c r="H10" s="275"/>
    </row>
    <row r="11" spans="1:13">
      <c r="A11" s="275"/>
      <c r="B11" s="275"/>
      <c r="C11" s="275"/>
      <c r="D11" s="275"/>
      <c r="E11" s="275"/>
      <c r="F11" s="275"/>
      <c r="G11" s="275"/>
      <c r="H11" s="275"/>
      <c r="M11" s="73"/>
    </row>
    <row r="14" spans="1:13">
      <c r="A14" s="273">
        <f>'様式１（交付申請書）'!$G$4</f>
        <v>46113</v>
      </c>
      <c r="B14" s="273"/>
      <c r="C14" s="273"/>
    </row>
    <row r="16" spans="1:13">
      <c r="A16" s="35" t="s">
        <v>236</v>
      </c>
    </row>
    <row r="17" spans="1:11">
      <c r="A17" s="35" t="s">
        <v>237</v>
      </c>
    </row>
    <row r="19" spans="1:11">
      <c r="I19" s="35">
        <f>IF(A14="年月日",0,IF(A14="",0,1))</f>
        <v>1</v>
      </c>
    </row>
    <row r="20" spans="1:11" ht="20.25" customHeight="1">
      <c r="A20" s="276" t="s">
        <v>85</v>
      </c>
      <c r="B20" s="276"/>
      <c r="C20" s="277" t="str">
        <f>'様式１（交付申請書）'!$G$9</f>
        <v>大津市打出浜2-1</v>
      </c>
      <c r="D20" s="277"/>
      <c r="E20" s="277"/>
      <c r="F20" s="277"/>
      <c r="G20" s="277"/>
      <c r="H20" s="277"/>
      <c r="I20" s="35">
        <f>IF(C20=0,0,IF(C20="",0,1))</f>
        <v>1</v>
      </c>
    </row>
    <row r="21" spans="1:11">
      <c r="I21" s="35">
        <f>IF(C22="",0,1)</f>
        <v>0</v>
      </c>
    </row>
    <row r="22" spans="1:11" ht="18" customHeight="1">
      <c r="A22" s="276" t="s">
        <v>86</v>
      </c>
      <c r="B22" s="276"/>
      <c r="C22" s="278"/>
      <c r="D22" s="278"/>
      <c r="E22" s="278"/>
      <c r="F22" s="278"/>
      <c r="G22" s="278"/>
      <c r="H22" s="278"/>
      <c r="I22" s="35">
        <f>IF(C23=0,0,IF(C23="",0,1))</f>
        <v>1</v>
      </c>
    </row>
    <row r="23" spans="1:11" ht="27" customHeight="1">
      <c r="A23" s="276" t="s">
        <v>87</v>
      </c>
      <c r="B23" s="276"/>
      <c r="C23" s="279" t="str">
        <f>'様式１（交付申請書）'!$G$10</f>
        <v>○○株式会社</v>
      </c>
      <c r="D23" s="279"/>
      <c r="E23" s="279"/>
      <c r="F23" s="279"/>
      <c r="G23" s="279"/>
      <c r="H23" s="279"/>
      <c r="I23" s="35">
        <f>IF(C24="",0,1)</f>
        <v>0</v>
      </c>
    </row>
    <row r="24" spans="1:11">
      <c r="A24" s="276" t="s">
        <v>86</v>
      </c>
      <c r="B24" s="276"/>
      <c r="C24" s="278"/>
      <c r="D24" s="278"/>
      <c r="E24" s="278"/>
      <c r="F24" s="278"/>
      <c r="G24" s="278"/>
      <c r="H24" s="278"/>
      <c r="I24" s="35">
        <f>IF(C25=0,0,IF(C25="",0,1))</f>
        <v>1</v>
      </c>
    </row>
    <row r="25" spans="1:11" ht="34.5" customHeight="1">
      <c r="A25" s="276" t="s">
        <v>88</v>
      </c>
      <c r="B25" s="276"/>
      <c r="C25" s="279" t="str">
        <f>'様式１（交付申請書）'!$G$11</f>
        <v>□□　△△</v>
      </c>
      <c r="D25" s="279"/>
      <c r="E25" s="279"/>
      <c r="F25" s="279"/>
      <c r="G25" s="279"/>
      <c r="H25" s="279"/>
      <c r="I25" s="35" t="e">
        <f>IF(#REF!="",0,1)</f>
        <v>#REF!</v>
      </c>
    </row>
    <row r="26" spans="1:11" ht="18.75">
      <c r="C26" s="280" t="s">
        <v>247</v>
      </c>
      <c r="D26" s="281"/>
      <c r="E26" s="281"/>
      <c r="F26" s="281"/>
      <c r="G26" s="282"/>
      <c r="H26" s="282"/>
      <c r="I26" s="35" t="e">
        <f>IF(#REF!="",0,1)</f>
        <v>#REF!</v>
      </c>
      <c r="K26" s="35" t="s">
        <v>154</v>
      </c>
    </row>
    <row r="27" spans="1:11">
      <c r="K27" s="35" t="s">
        <v>155</v>
      </c>
    </row>
  </sheetData>
  <sheetProtection algorithmName="SHA-512" hashValue="XAPgov72w/rgaiy3nHurIIQOAxbfeXymJyU8lZx1UehSNAiF/NW+dZ+fK++F3sOldIa5F7M35FQmt18trlKrOw==" saltValue="ek1JRkVNy2fvlrZXK3gilg==" spinCount="100000" sheet="1" objects="1" scenarios="1" selectLockedCells="1"/>
  <mergeCells count="17">
    <mergeCell ref="A24:B24"/>
    <mergeCell ref="C24:H24"/>
    <mergeCell ref="A25:B25"/>
    <mergeCell ref="C25:H25"/>
    <mergeCell ref="C26:H26"/>
    <mergeCell ref="A20:B20"/>
    <mergeCell ref="C20:H20"/>
    <mergeCell ref="A22:B22"/>
    <mergeCell ref="C22:H22"/>
    <mergeCell ref="A23:B23"/>
    <mergeCell ref="C23:H23"/>
    <mergeCell ref="A14:C14"/>
    <mergeCell ref="A4:H4"/>
    <mergeCell ref="A7:H7"/>
    <mergeCell ref="A9:H9"/>
    <mergeCell ref="A10:H10"/>
    <mergeCell ref="A11:H11"/>
  </mergeCells>
  <phoneticPr fontId="2"/>
  <conditionalFormatting sqref="A26:C26">
    <cfRule type="expression" dxfId="24" priority="1">
      <formula>_xlfn.ISFORMULA(A26)</formula>
    </cfRule>
  </conditionalFormatting>
  <conditionalFormatting sqref="A1:H25">
    <cfRule type="expression" dxfId="23" priority="2">
      <formula>_xlfn.ISFORMULA(A1)</formula>
    </cfRule>
  </conditionalFormatting>
  <dataValidations count="1">
    <dataValidation imeMode="fullKatakana" allowBlank="1" showInputMessage="1" showErrorMessage="1" sqref="C22:H22 C24:H24" xr:uid="{EE9EE064-AE28-4C5A-9203-1ADBA72BA096}"/>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12</vt:i4>
      </vt:variant>
    </vt:vector>
  </HeadingPairs>
  <TitlesOfParts>
    <vt:vector size="44" baseType="lpstr">
      <vt:lpstr>提出前チェックシート</vt:lpstr>
      <vt:lpstr>①申請時</vt:lpstr>
      <vt:lpstr>様式１（交付申請書）</vt:lpstr>
      <vt:lpstr>様式１別紙１（補償対象中小企業等確認書）</vt:lpstr>
      <vt:lpstr>様式１ 別紙2 事業計画書（資格取得支援）</vt:lpstr>
      <vt:lpstr>様式１ 別紙2 別様式　事業計画書内訳表（資格取得支援）</vt:lpstr>
      <vt:lpstr>様式１ 別紙2 事業計画書（代替職員確保支援）</vt:lpstr>
      <vt:lpstr>様式１別紙２ 別様式　事業計画書内訳表（代替職員確保支援）</vt:lpstr>
      <vt:lpstr>様式１別紙３（宣誓書）</vt:lpstr>
      <vt:lpstr>様式１別紙４（三方よし宣言書）</vt:lpstr>
      <vt:lpstr>(記入例）三方よし宣言書</vt:lpstr>
      <vt:lpstr>交付決定通知書</vt:lpstr>
      <vt:lpstr>②事前着手</vt:lpstr>
      <vt:lpstr>様式２　事前着手申請書</vt:lpstr>
      <vt:lpstr>③申請の変更</vt:lpstr>
      <vt:lpstr>交付申請変更承認申請</vt:lpstr>
      <vt:lpstr>事業変更計画書（資格取得支援</vt:lpstr>
      <vt:lpstr>事業変更計画書（資格取得支援）</vt:lpstr>
      <vt:lpstr>事業変更計画書内訳表（資格取得支援）</vt:lpstr>
      <vt:lpstr>事業変更計画書（代替職員確保支援）</vt:lpstr>
      <vt:lpstr>事業変更計画書内訳表（代替職員確保支援）</vt:lpstr>
      <vt:lpstr>④廃止</vt:lpstr>
      <vt:lpstr>様式４　中止・廃止承認申請書</vt:lpstr>
      <vt:lpstr>変更・中止・廃止承認通知書</vt:lpstr>
      <vt:lpstr>⑤実績報告兼請求</vt:lpstr>
      <vt:lpstr>様式５ (実績報告＆請求書）</vt:lpstr>
      <vt:lpstr>実績報告書（資格取得支援）</vt:lpstr>
      <vt:lpstr>実績報告内訳表 資格取得支援） </vt:lpstr>
      <vt:lpstr>実績報告書（代替職員確保支援）</vt:lpstr>
      <vt:lpstr>実績報告内訳表（代替職員確保支援）</vt:lpstr>
      <vt:lpstr>様式６ 年度末在籍確認書類</vt:lpstr>
      <vt:lpstr>確定通知</vt:lpstr>
      <vt:lpstr>交付申請変更承認申請!Print_Area</vt:lpstr>
      <vt:lpstr>'事業変更計画書（資格取得支援'!Print_Area</vt:lpstr>
      <vt:lpstr>'実績報告書（資格取得支援）'!Print_Area</vt:lpstr>
      <vt:lpstr>'実績報告書（代替職員確保支援）'!Print_Area</vt:lpstr>
      <vt:lpstr>'様式１ 別紙2 事業計画書（資格取得支援）'!Print_Area</vt:lpstr>
      <vt:lpstr>'様式１ 別紙2 事業計画書（代替職員確保支援）'!Print_Area</vt:lpstr>
      <vt:lpstr>'様式１ 別紙2 別様式　事業計画書内訳表（資格取得支援）'!Print_Area</vt:lpstr>
      <vt:lpstr>'様式１別紙３（宣誓書）'!Print_Area</vt:lpstr>
      <vt:lpstr>'様式２　事前着手申請書'!Print_Area</vt:lpstr>
      <vt:lpstr>'様式４　中止・廃止承認申請書'!Print_Area</vt:lpstr>
      <vt:lpstr>'様式５ (実績報告＆請求書）'!Print_Area</vt:lpstr>
      <vt:lpstr>'様式６ 年度末在籍確認書類'!Print_Area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領王</dc:creator>
  <cp:lastModifiedBy>沼上 満</cp:lastModifiedBy>
  <cp:lastPrinted>2026-03-23T07:39:58Z</cp:lastPrinted>
  <dcterms:created xsi:type="dcterms:W3CDTF">2025-04-10T07:33:09Z</dcterms:created>
  <dcterms:modified xsi:type="dcterms:W3CDTF">2026-04-16T01:42:18Z</dcterms:modified>
</cp:coreProperties>
</file>